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7d57755519a808/文件/真/攝影/自由題材/"/>
    </mc:Choice>
  </mc:AlternateContent>
  <xr:revisionPtr revIDLastSave="893" documentId="13_ncr:1_{209F54CB-65F9-4CD3-863F-390707FFEBC1}" xr6:coauthVersionLast="47" xr6:coauthVersionMax="47" xr10:uidLastSave="{033283AA-C1E3-4848-9CC6-3F75FAC063C9}"/>
  <bookViews>
    <workbookView xWindow="-108" yWindow="-108" windowWidth="30936" windowHeight="16776" activeTab="3" xr2:uid="{F7A91692-D38E-4630-A2FC-B5E5AF5AD0CF}"/>
  </bookViews>
  <sheets>
    <sheet name="沖洗券統計" sheetId="5" r:id="rId1"/>
    <sheet name="1月入選目錄" sheetId="1" r:id="rId2"/>
    <sheet name="1月積分表" sheetId="2" r:id="rId3"/>
    <sheet name="2月入選目錄" sheetId="3" r:id="rId4"/>
    <sheet name="2月積分表" sheetId="4" r:id="rId5"/>
    <sheet name="3月入選目錄" sheetId="8" r:id="rId6"/>
    <sheet name="3月積分表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5" l="1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4" i="5"/>
  <c r="E33" i="5"/>
  <c r="E30" i="5"/>
  <c r="E29" i="5"/>
  <c r="E26" i="5"/>
  <c r="E25" i="5"/>
  <c r="E22" i="5"/>
  <c r="E21" i="5"/>
  <c r="E18" i="5"/>
  <c r="E17" i="5"/>
  <c r="E14" i="5"/>
  <c r="E13" i="5"/>
  <c r="E10" i="5"/>
  <c r="E9" i="5"/>
  <c r="E6" i="5"/>
  <c r="E5" i="5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6" i="4"/>
  <c r="D7" i="6"/>
  <c r="E8" i="5" s="1"/>
  <c r="E7" i="6"/>
  <c r="F7" i="6"/>
  <c r="G7" i="6"/>
  <c r="E11" i="5" s="1"/>
  <c r="H7" i="6"/>
  <c r="D8" i="6"/>
  <c r="E8" i="6"/>
  <c r="F8" i="6"/>
  <c r="G8" i="6"/>
  <c r="E19" i="5" s="1"/>
  <c r="H8" i="6"/>
  <c r="D9" i="6"/>
  <c r="E9" i="6"/>
  <c r="F9" i="6"/>
  <c r="G9" i="6"/>
  <c r="E27" i="5" s="1"/>
  <c r="H9" i="6"/>
  <c r="D10" i="6"/>
  <c r="E12" i="5" s="1"/>
  <c r="E10" i="6"/>
  <c r="F10" i="6"/>
  <c r="K10" i="6" s="1"/>
  <c r="G10" i="6"/>
  <c r="E15" i="5" s="1"/>
  <c r="H10" i="6"/>
  <c r="D11" i="6"/>
  <c r="E28" i="5" s="1"/>
  <c r="E11" i="6"/>
  <c r="F11" i="6"/>
  <c r="G11" i="6"/>
  <c r="E31" i="5" s="1"/>
  <c r="H11" i="6"/>
  <c r="D12" i="6"/>
  <c r="E12" i="6"/>
  <c r="F12" i="6"/>
  <c r="G12" i="6"/>
  <c r="E35" i="5" s="1"/>
  <c r="H12" i="6"/>
  <c r="D13" i="6"/>
  <c r="E13" i="6"/>
  <c r="F13" i="6"/>
  <c r="G13" i="6"/>
  <c r="H13" i="6"/>
  <c r="D14" i="6"/>
  <c r="E14" i="6"/>
  <c r="F14" i="6"/>
  <c r="G14" i="6"/>
  <c r="E23" i="5" s="1"/>
  <c r="H14" i="6"/>
  <c r="D15" i="6"/>
  <c r="E15" i="6"/>
  <c r="F15" i="6"/>
  <c r="G15" i="6"/>
  <c r="H15" i="6"/>
  <c r="D16" i="6"/>
  <c r="E16" i="6"/>
  <c r="F16" i="6"/>
  <c r="G16" i="6"/>
  <c r="H16" i="6"/>
  <c r="D17" i="6"/>
  <c r="E17" i="6"/>
  <c r="F17" i="6"/>
  <c r="G17" i="6"/>
  <c r="H17" i="6"/>
  <c r="D18" i="6"/>
  <c r="E18" i="6"/>
  <c r="F18" i="6"/>
  <c r="G18" i="6"/>
  <c r="H18" i="6"/>
  <c r="D19" i="6"/>
  <c r="E19" i="6"/>
  <c r="F19" i="6"/>
  <c r="G19" i="6"/>
  <c r="H19" i="6"/>
  <c r="H6" i="6"/>
  <c r="G6" i="6"/>
  <c r="E7" i="5" s="1"/>
  <c r="F6" i="6"/>
  <c r="E6" i="6"/>
  <c r="D6" i="6"/>
  <c r="E4" i="5" s="1"/>
  <c r="A25" i="6"/>
  <c r="A24" i="6"/>
  <c r="A23" i="6"/>
  <c r="A22" i="6"/>
  <c r="A21" i="6"/>
  <c r="C20" i="6"/>
  <c r="A20" i="6"/>
  <c r="A9" i="6"/>
  <c r="A10" i="6" s="1"/>
  <c r="A11" i="6" s="1"/>
  <c r="A12" i="6" s="1"/>
  <c r="A13" i="6" s="1"/>
  <c r="A14" i="6" s="1"/>
  <c r="A15" i="6" s="1"/>
  <c r="A16" i="6" s="1"/>
  <c r="A17" i="6" s="1"/>
  <c r="A8" i="6"/>
  <c r="A7" i="6"/>
  <c r="A6" i="6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A18" i="2"/>
  <c r="C27" i="5"/>
  <c r="C26" i="5"/>
  <c r="C25" i="5"/>
  <c r="C24" i="5"/>
  <c r="D10" i="5"/>
  <c r="C51" i="5"/>
  <c r="C50" i="5"/>
  <c r="C49" i="5"/>
  <c r="C48" i="5"/>
  <c r="F52" i="5"/>
  <c r="H52" i="5"/>
  <c r="K52" i="5"/>
  <c r="M52" i="5"/>
  <c r="N52" i="5"/>
  <c r="C47" i="5"/>
  <c r="C46" i="5"/>
  <c r="C45" i="5"/>
  <c r="C44" i="5"/>
  <c r="C43" i="5"/>
  <c r="C42" i="5"/>
  <c r="C41" i="5"/>
  <c r="C40" i="5"/>
  <c r="C39" i="5"/>
  <c r="C38" i="5"/>
  <c r="C37" i="5"/>
  <c r="C35" i="5"/>
  <c r="C34" i="5"/>
  <c r="C33" i="5"/>
  <c r="C31" i="5"/>
  <c r="C30" i="5"/>
  <c r="C29" i="5"/>
  <c r="C28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6" i="5"/>
  <c r="L52" i="5"/>
  <c r="J52" i="5"/>
  <c r="I52" i="5"/>
  <c r="G52" i="5"/>
  <c r="D16" i="4"/>
  <c r="E16" i="4"/>
  <c r="F16" i="4"/>
  <c r="G16" i="4"/>
  <c r="H16" i="4"/>
  <c r="D17" i="4"/>
  <c r="E17" i="4"/>
  <c r="F17" i="4"/>
  <c r="G17" i="4"/>
  <c r="H17" i="4"/>
  <c r="D18" i="4"/>
  <c r="E18" i="4"/>
  <c r="F18" i="4"/>
  <c r="G18" i="4"/>
  <c r="H18" i="4"/>
  <c r="D19" i="4"/>
  <c r="E19" i="4"/>
  <c r="F19" i="4"/>
  <c r="G19" i="4"/>
  <c r="H19" i="4"/>
  <c r="D7" i="4"/>
  <c r="D8" i="5" s="1"/>
  <c r="E7" i="4"/>
  <c r="D9" i="5" s="1"/>
  <c r="F7" i="4"/>
  <c r="G7" i="4"/>
  <c r="D11" i="5" s="1"/>
  <c r="H7" i="4"/>
  <c r="D8" i="4"/>
  <c r="D16" i="5" s="1"/>
  <c r="E8" i="4"/>
  <c r="D17" i="5" s="1"/>
  <c r="F8" i="4"/>
  <c r="D18" i="5" s="1"/>
  <c r="G8" i="4"/>
  <c r="D19" i="5" s="1"/>
  <c r="H8" i="4"/>
  <c r="D9" i="4"/>
  <c r="D24" i="5" s="1"/>
  <c r="E9" i="4"/>
  <c r="D25" i="5" s="1"/>
  <c r="F9" i="4"/>
  <c r="G9" i="4"/>
  <c r="D27" i="5" s="1"/>
  <c r="H9" i="4"/>
  <c r="D10" i="4"/>
  <c r="D12" i="5" s="1"/>
  <c r="E10" i="4"/>
  <c r="D13" i="5" s="1"/>
  <c r="F10" i="4"/>
  <c r="D14" i="5" s="1"/>
  <c r="G10" i="4"/>
  <c r="D15" i="5" s="1"/>
  <c r="H10" i="4"/>
  <c r="D11" i="4"/>
  <c r="D28" i="5" s="1"/>
  <c r="E11" i="4"/>
  <c r="D29" i="5" s="1"/>
  <c r="F11" i="4"/>
  <c r="D30" i="5" s="1"/>
  <c r="G11" i="4"/>
  <c r="D31" i="5" s="1"/>
  <c r="H11" i="4"/>
  <c r="D12" i="4"/>
  <c r="D32" i="5" s="1"/>
  <c r="E12" i="4"/>
  <c r="D33" i="5" s="1"/>
  <c r="F12" i="4"/>
  <c r="D34" i="5" s="1"/>
  <c r="G12" i="4"/>
  <c r="D35" i="5" s="1"/>
  <c r="H12" i="4"/>
  <c r="D13" i="4"/>
  <c r="E13" i="4"/>
  <c r="F13" i="4"/>
  <c r="G13" i="4"/>
  <c r="H13" i="4"/>
  <c r="D14" i="4"/>
  <c r="D20" i="5" s="1"/>
  <c r="E14" i="4"/>
  <c r="D21" i="5" s="1"/>
  <c r="F14" i="4"/>
  <c r="D22" i="5" s="1"/>
  <c r="G14" i="4"/>
  <c r="D23" i="5" s="1"/>
  <c r="H14" i="4"/>
  <c r="D15" i="4"/>
  <c r="E15" i="4"/>
  <c r="F15" i="4"/>
  <c r="G15" i="4"/>
  <c r="H15" i="4"/>
  <c r="H6" i="4"/>
  <c r="G6" i="4"/>
  <c r="D7" i="5" s="1"/>
  <c r="F6" i="4"/>
  <c r="D6" i="5" s="1"/>
  <c r="E6" i="4"/>
  <c r="D5" i="5" s="1"/>
  <c r="D6" i="4"/>
  <c r="D4" i="5" s="1"/>
  <c r="C20" i="4"/>
  <c r="K13" i="4" l="1"/>
  <c r="K9" i="4"/>
  <c r="D26" i="5"/>
  <c r="K7" i="4"/>
  <c r="K8" i="6"/>
  <c r="E16" i="5"/>
  <c r="O16" i="5" s="1"/>
  <c r="K11" i="6"/>
  <c r="I8" i="6"/>
  <c r="I11" i="6"/>
  <c r="K13" i="6"/>
  <c r="K12" i="6"/>
  <c r="I16" i="6"/>
  <c r="K16" i="6"/>
  <c r="I7" i="6"/>
  <c r="K14" i="6"/>
  <c r="K9" i="6"/>
  <c r="K19" i="6"/>
  <c r="I15" i="6"/>
  <c r="I18" i="6"/>
  <c r="E20" i="5"/>
  <c r="O20" i="5" s="1"/>
  <c r="K7" i="6"/>
  <c r="E24" i="5"/>
  <c r="O24" i="5" s="1"/>
  <c r="I19" i="6"/>
  <c r="I9" i="6"/>
  <c r="E32" i="5"/>
  <c r="O32" i="5" s="1"/>
  <c r="K18" i="6"/>
  <c r="K15" i="6"/>
  <c r="K17" i="6"/>
  <c r="I14" i="6"/>
  <c r="O51" i="5"/>
  <c r="O23" i="5"/>
  <c r="O12" i="5"/>
  <c r="I17" i="6"/>
  <c r="I13" i="6"/>
  <c r="H26" i="6"/>
  <c r="I10" i="6"/>
  <c r="E26" i="6"/>
  <c r="F26" i="6"/>
  <c r="I12" i="6"/>
  <c r="G26" i="6"/>
  <c r="I6" i="6"/>
  <c r="K6" i="6"/>
  <c r="D26" i="6"/>
  <c r="O42" i="5"/>
  <c r="O38" i="5"/>
  <c r="O40" i="5"/>
  <c r="O41" i="5"/>
  <c r="O50" i="5"/>
  <c r="O48" i="5"/>
  <c r="O35" i="5"/>
  <c r="O34" i="5"/>
  <c r="O33" i="5"/>
  <c r="O31" i="5"/>
  <c r="O26" i="5"/>
  <c r="O27" i="5"/>
  <c r="O47" i="5"/>
  <c r="O14" i="5"/>
  <c r="O39" i="5"/>
  <c r="O49" i="5"/>
  <c r="O25" i="5"/>
  <c r="O22" i="5"/>
  <c r="O21" i="5"/>
  <c r="O17" i="5"/>
  <c r="O15" i="5"/>
  <c r="O13" i="5"/>
  <c r="O11" i="5"/>
  <c r="O6" i="5"/>
  <c r="D52" i="5"/>
  <c r="O8" i="5"/>
  <c r="O10" i="5"/>
  <c r="O43" i="5"/>
  <c r="O44" i="5"/>
  <c r="O9" i="5"/>
  <c r="O28" i="5"/>
  <c r="O45" i="5"/>
  <c r="O29" i="5"/>
  <c r="O46" i="5"/>
  <c r="O30" i="5"/>
  <c r="O18" i="5"/>
  <c r="O36" i="5"/>
  <c r="O19" i="5"/>
  <c r="O37" i="5"/>
  <c r="O7" i="5"/>
  <c r="O5" i="5"/>
  <c r="K15" i="4"/>
  <c r="K8" i="4"/>
  <c r="I19" i="4"/>
  <c r="J19" i="4" s="1"/>
  <c r="C19" i="6" s="1"/>
  <c r="K16" i="4"/>
  <c r="K17" i="4"/>
  <c r="K14" i="4"/>
  <c r="K12" i="4"/>
  <c r="C26" i="4"/>
  <c r="K10" i="4"/>
  <c r="F26" i="4"/>
  <c r="D26" i="4"/>
  <c r="E26" i="4"/>
  <c r="G26" i="4"/>
  <c r="H26" i="4"/>
  <c r="K11" i="4"/>
  <c r="I18" i="4"/>
  <c r="J18" i="4" s="1"/>
  <c r="C18" i="6" s="1"/>
  <c r="K18" i="4"/>
  <c r="K6" i="4"/>
  <c r="K19" i="4"/>
  <c r="I6" i="4"/>
  <c r="I8" i="4"/>
  <c r="J8" i="4" s="1"/>
  <c r="C8" i="6" s="1"/>
  <c r="I10" i="4"/>
  <c r="J10" i="4" s="1"/>
  <c r="C10" i="6" s="1"/>
  <c r="I12" i="4"/>
  <c r="J12" i="4" s="1"/>
  <c r="C12" i="6" s="1"/>
  <c r="I14" i="4"/>
  <c r="J14" i="4" s="1"/>
  <c r="C14" i="6" s="1"/>
  <c r="I16" i="4"/>
  <c r="J16" i="4" s="1"/>
  <c r="C16" i="6" s="1"/>
  <c r="J16" i="6" s="1"/>
  <c r="I7" i="4"/>
  <c r="J7" i="4" s="1"/>
  <c r="C7" i="6" s="1"/>
  <c r="J7" i="6" s="1"/>
  <c r="I9" i="4"/>
  <c r="J9" i="4" s="1"/>
  <c r="C9" i="6" s="1"/>
  <c r="I11" i="4"/>
  <c r="J11" i="4" s="1"/>
  <c r="C11" i="6" s="1"/>
  <c r="I13" i="4"/>
  <c r="J13" i="4" s="1"/>
  <c r="C13" i="6" s="1"/>
  <c r="I15" i="4"/>
  <c r="J15" i="4" s="1"/>
  <c r="C15" i="6" s="1"/>
  <c r="I17" i="4"/>
  <c r="J17" i="4" s="1"/>
  <c r="C17" i="6" s="1"/>
  <c r="J15" i="6" l="1"/>
  <c r="J18" i="6"/>
  <c r="J17" i="6"/>
  <c r="J12" i="6"/>
  <c r="J14" i="6"/>
  <c r="J11" i="6"/>
  <c r="J9" i="6"/>
  <c r="J8" i="6"/>
  <c r="J10" i="6"/>
  <c r="J19" i="6"/>
  <c r="J13" i="6"/>
  <c r="K26" i="6"/>
  <c r="E52" i="5"/>
  <c r="I26" i="6"/>
  <c r="P36" i="5"/>
  <c r="P40" i="5"/>
  <c r="P32" i="5"/>
  <c r="P48" i="5"/>
  <c r="P24" i="5"/>
  <c r="P12" i="5"/>
  <c r="P28" i="5"/>
  <c r="P44" i="5"/>
  <c r="P20" i="5"/>
  <c r="P16" i="5"/>
  <c r="P8" i="5"/>
  <c r="K26" i="4"/>
  <c r="J6" i="4"/>
  <c r="I26" i="4"/>
  <c r="A25" i="4"/>
  <c r="A24" i="4"/>
  <c r="A23" i="4"/>
  <c r="A22" i="4"/>
  <c r="A21" i="4"/>
  <c r="A20" i="4"/>
  <c r="A20" i="2"/>
  <c r="A21" i="2"/>
  <c r="A22" i="2"/>
  <c r="A23" i="2"/>
  <c r="G7" i="2"/>
  <c r="G8" i="2"/>
  <c r="G9" i="2"/>
  <c r="G10" i="2"/>
  <c r="G11" i="2"/>
  <c r="G12" i="2"/>
  <c r="G13" i="2"/>
  <c r="G14" i="2"/>
  <c r="G15" i="2"/>
  <c r="G16" i="2"/>
  <c r="G17" i="2"/>
  <c r="G6" i="2"/>
  <c r="J26" i="4" l="1"/>
  <c r="C6" i="6"/>
  <c r="E12" i="1"/>
  <c r="C26" i="6" l="1"/>
  <c r="J6" i="6"/>
  <c r="J26" i="6" s="1"/>
  <c r="D7" i="2"/>
  <c r="E7" i="2"/>
  <c r="F7" i="2"/>
  <c r="H7" i="2"/>
  <c r="D8" i="2"/>
  <c r="E8" i="2"/>
  <c r="F8" i="2"/>
  <c r="H8" i="2"/>
  <c r="D9" i="2"/>
  <c r="E9" i="2"/>
  <c r="F9" i="2"/>
  <c r="H9" i="2"/>
  <c r="D10" i="2"/>
  <c r="E10" i="2"/>
  <c r="F10" i="2"/>
  <c r="H10" i="2"/>
  <c r="D11" i="2"/>
  <c r="E11" i="2"/>
  <c r="F11" i="2"/>
  <c r="H11" i="2"/>
  <c r="D12" i="2"/>
  <c r="E12" i="2"/>
  <c r="F12" i="2"/>
  <c r="H12" i="2"/>
  <c r="D13" i="2"/>
  <c r="E13" i="2"/>
  <c r="F13" i="2"/>
  <c r="H13" i="2"/>
  <c r="D14" i="2"/>
  <c r="E14" i="2"/>
  <c r="F14" i="2"/>
  <c r="H14" i="2"/>
  <c r="D15" i="2"/>
  <c r="E15" i="2"/>
  <c r="F15" i="2"/>
  <c r="H15" i="2"/>
  <c r="D16" i="2"/>
  <c r="E16" i="2"/>
  <c r="F16" i="2"/>
  <c r="H16" i="2"/>
  <c r="D17" i="2"/>
  <c r="E17" i="2"/>
  <c r="F17" i="2"/>
  <c r="H17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9" i="2" s="1"/>
  <c r="H6" i="2"/>
  <c r="F6" i="2"/>
  <c r="E6" i="2"/>
  <c r="D6" i="2"/>
  <c r="K6" i="2" l="1"/>
  <c r="K12" i="2"/>
  <c r="K14" i="2"/>
  <c r="I17" i="2"/>
  <c r="J17" i="2" s="1"/>
  <c r="K16" i="2"/>
  <c r="I12" i="2"/>
  <c r="I9" i="2"/>
  <c r="J9" i="2" s="1"/>
  <c r="I13" i="2"/>
  <c r="J13" i="2" s="1"/>
  <c r="I16" i="2"/>
  <c r="J16" i="2" s="1"/>
  <c r="K15" i="2"/>
  <c r="K11" i="2"/>
  <c r="I14" i="2"/>
  <c r="J14" i="2" s="1"/>
  <c r="I10" i="2"/>
  <c r="J10" i="2" s="1"/>
  <c r="K13" i="2"/>
  <c r="I15" i="2"/>
  <c r="K17" i="2"/>
  <c r="I11" i="2"/>
  <c r="K10" i="2"/>
  <c r="K9" i="2"/>
  <c r="I8" i="2"/>
  <c r="J8" i="2" s="1"/>
  <c r="K8" i="2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J12" i="2" l="1"/>
  <c r="J11" i="2"/>
  <c r="J15" i="2"/>
  <c r="A25" i="2"/>
  <c r="A24" i="2"/>
  <c r="K7" i="2"/>
  <c r="I7" i="2"/>
  <c r="H26" i="2"/>
  <c r="G26" i="2"/>
  <c r="F26" i="2"/>
  <c r="E26" i="2"/>
  <c r="E21" i="1"/>
  <c r="E20" i="1"/>
  <c r="E19" i="1"/>
  <c r="E18" i="1"/>
  <c r="A18" i="1"/>
  <c r="E17" i="1"/>
  <c r="A17" i="1"/>
  <c r="E16" i="1"/>
  <c r="E15" i="1"/>
  <c r="E14" i="1"/>
  <c r="E13" i="1"/>
  <c r="E11" i="1"/>
  <c r="E10" i="1"/>
  <c r="E9" i="1"/>
  <c r="J7" i="2" l="1"/>
  <c r="K26" i="2"/>
  <c r="I6" i="2"/>
  <c r="D26" i="2"/>
  <c r="I26" i="2" l="1"/>
  <c r="J26" i="2" s="1"/>
  <c r="J6" i="2"/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O4" i="5" l="1"/>
  <c r="O52" i="5" s="1"/>
  <c r="C52" i="5"/>
  <c r="C56" i="5" s="1"/>
  <c r="D56" i="5" s="1"/>
  <c r="E56" i="5" s="1"/>
  <c r="F56" i="5" s="1"/>
  <c r="G56" i="5" s="1"/>
  <c r="H56" i="5" s="1"/>
  <c r="I56" i="5" s="1"/>
  <c r="J56" i="5" s="1"/>
  <c r="K56" i="5" s="1"/>
  <c r="L56" i="5" s="1"/>
  <c r="M56" i="5" s="1"/>
  <c r="N56" i="5" s="1"/>
  <c r="O55" i="5" s="1"/>
  <c r="P4" i="5" l="1"/>
  <c r="P52" i="5" s="1"/>
</calcChain>
</file>

<file path=xl/sharedStrings.xml><?xml version="1.0" encoding="utf-8"?>
<sst xmlns="http://schemas.openxmlformats.org/spreadsheetml/2006/main" count="614" uniqueCount="220">
  <si>
    <t>桃 園  攝 影 學 會</t>
    <phoneticPr fontId="4" type="noConversion"/>
  </si>
  <si>
    <t>評審委員</t>
    <phoneticPr fontId="7" type="noConversion"/>
  </si>
  <si>
    <t>工作人員</t>
  </si>
  <si>
    <t xml:space="preserve">評   介  </t>
    <phoneticPr fontId="7" type="noConversion"/>
  </si>
  <si>
    <t>監   分</t>
    <phoneticPr fontId="7" type="noConversion"/>
  </si>
  <si>
    <t>主   席</t>
    <phoneticPr fontId="7" type="noConversion"/>
  </si>
  <si>
    <t>評審日期</t>
  </si>
  <si>
    <t>參   賽</t>
    <phoneticPr fontId="7" type="noConversion"/>
  </si>
  <si>
    <t>張</t>
    <phoneticPr fontId="4" type="noConversion"/>
  </si>
  <si>
    <t>入    選</t>
  </si>
  <si>
    <t>獎別</t>
  </si>
  <si>
    <t>題      名</t>
  </si>
  <si>
    <t>作  者</t>
  </si>
  <si>
    <t>金牌</t>
    <phoneticPr fontId="4" type="noConversion"/>
  </si>
  <si>
    <t>銀牌</t>
    <phoneticPr fontId="7" type="noConversion"/>
  </si>
  <si>
    <t>銅牌</t>
    <phoneticPr fontId="7" type="noConversion"/>
  </si>
  <si>
    <t>優選</t>
    <phoneticPr fontId="7" type="noConversion"/>
  </si>
  <si>
    <t>名次</t>
    <phoneticPr fontId="4" type="noConversion"/>
  </si>
  <si>
    <t>姓   名</t>
  </si>
  <si>
    <t>上月積分</t>
    <phoneticPr fontId="4" type="noConversion"/>
  </si>
  <si>
    <t>本 月 入 選 張 數</t>
  </si>
  <si>
    <t>本月得分</t>
    <phoneticPr fontId="4" type="noConversion"/>
  </si>
  <si>
    <t>累計積分</t>
    <phoneticPr fontId="4" type="noConversion"/>
  </si>
  <si>
    <r>
      <t>獎品(</t>
    </r>
    <r>
      <rPr>
        <sz val="12"/>
        <rFont val="標楷體"/>
        <family val="4"/>
        <charset val="136"/>
      </rPr>
      <t>沖印券/張)</t>
    </r>
    <phoneticPr fontId="4" type="noConversion"/>
  </si>
  <si>
    <t>銀牌</t>
    <phoneticPr fontId="4" type="noConversion"/>
  </si>
  <si>
    <t>銅牌</t>
    <phoneticPr fontId="4" type="noConversion"/>
  </si>
  <si>
    <t>優選</t>
    <phoneticPr fontId="4" type="noConversion"/>
  </si>
  <si>
    <t>入選</t>
    <phoneticPr fontId="4" type="noConversion"/>
  </si>
  <si>
    <t>合計</t>
    <phoneticPr fontId="4" type="noConversion"/>
  </si>
  <si>
    <t xml:space="preserve">註：金牌5分、銀牌4分、銅牌3分、優選2分、入選1分 </t>
    <phoneticPr fontId="4" type="noConversion"/>
  </si>
  <si>
    <t>詹勳龍</t>
    <phoneticPr fontId="3" type="noConversion"/>
  </si>
  <si>
    <t>張素貞</t>
    <phoneticPr fontId="7" type="noConversion"/>
  </si>
  <si>
    <t>食蟲虻</t>
    <phoneticPr fontId="3" type="noConversion"/>
  </si>
  <si>
    <t>魏迪春</t>
    <phoneticPr fontId="3" type="noConversion"/>
  </si>
  <si>
    <t>獅頭工藝</t>
    <phoneticPr fontId="3" type="noConversion"/>
  </si>
  <si>
    <t>艾裕株</t>
    <phoneticPr fontId="3" type="noConversion"/>
  </si>
  <si>
    <t>銀光照耀馬蹄灣</t>
    <phoneticPr fontId="3" type="noConversion"/>
  </si>
  <si>
    <t>周瑞華</t>
    <phoneticPr fontId="3" type="noConversion"/>
  </si>
  <si>
    <t>吳俊毅</t>
    <phoneticPr fontId="3" type="noConversion"/>
  </si>
  <si>
    <t>戲浪者</t>
    <phoneticPr fontId="3" type="noConversion"/>
  </si>
  <si>
    <t>搶救美食</t>
    <phoneticPr fontId="3" type="noConversion"/>
  </si>
  <si>
    <t>呂素娥</t>
    <phoneticPr fontId="3" type="noConversion"/>
  </si>
  <si>
    <t>松雪樓銀河</t>
    <phoneticPr fontId="3" type="noConversion"/>
  </si>
  <si>
    <t>輸贏一瞬間</t>
    <phoneticPr fontId="3" type="noConversion"/>
  </si>
  <si>
    <t>製草鞋</t>
    <phoneticPr fontId="3" type="noConversion"/>
  </si>
  <si>
    <t>京劇</t>
    <phoneticPr fontId="3" type="noConversion"/>
  </si>
  <si>
    <t>越野車</t>
    <phoneticPr fontId="3" type="noConversion"/>
  </si>
  <si>
    <t>韻律彩帶</t>
    <phoneticPr fontId="3" type="noConversion"/>
  </si>
  <si>
    <t>坐砲</t>
    <phoneticPr fontId="3" type="noConversion"/>
  </si>
  <si>
    <t>鐵漢技藝</t>
    <phoneticPr fontId="3" type="noConversion"/>
  </si>
  <si>
    <t>翁因生</t>
    <phoneticPr fontId="3" type="noConversion"/>
  </si>
  <si>
    <t>溫馨</t>
    <phoneticPr fontId="3" type="noConversion"/>
  </si>
  <si>
    <t>拚搏鰻金</t>
    <phoneticPr fontId="3" type="noConversion"/>
  </si>
  <si>
    <t>獨向陽光</t>
    <phoneticPr fontId="3" type="noConversion"/>
  </si>
  <si>
    <t>四樹同心</t>
    <phoneticPr fontId="3" type="noConversion"/>
  </si>
  <si>
    <t>收穫的季節</t>
    <phoneticPr fontId="3" type="noConversion"/>
  </si>
  <si>
    <t>顧影自盼</t>
    <phoneticPr fontId="3" type="noConversion"/>
  </si>
  <si>
    <t>捍衛王座</t>
    <phoneticPr fontId="3" type="noConversion"/>
  </si>
  <si>
    <t>中港橋夜色</t>
    <phoneticPr fontId="3" type="noConversion"/>
  </si>
  <si>
    <t>奪標</t>
    <phoneticPr fontId="3" type="noConversion"/>
  </si>
  <si>
    <t>宣誓主權</t>
    <phoneticPr fontId="3" type="noConversion"/>
  </si>
  <si>
    <t>教堂光繪</t>
    <phoneticPr fontId="3" type="noConversion"/>
  </si>
  <si>
    <t>拳頭石</t>
    <phoneticPr fontId="3" type="noConversion"/>
  </si>
  <si>
    <t>阮純眉</t>
    <phoneticPr fontId="3" type="noConversion"/>
  </si>
  <si>
    <t>挽面</t>
    <phoneticPr fontId="3" type="noConversion"/>
  </si>
  <si>
    <t>關渡晨曦</t>
    <phoneticPr fontId="3" type="noConversion"/>
  </si>
  <si>
    <t>放天燈</t>
    <phoneticPr fontId="3" type="noConversion"/>
  </si>
  <si>
    <t>彩帶精靈</t>
    <phoneticPr fontId="3" type="noConversion"/>
  </si>
  <si>
    <t>銀河映花</t>
    <phoneticPr fontId="3" type="noConversion"/>
  </si>
  <si>
    <t>霞雲之美</t>
    <phoneticPr fontId="3" type="noConversion"/>
  </si>
  <si>
    <t>打鐵日常</t>
    <phoneticPr fontId="3" type="noConversion"/>
  </si>
  <si>
    <t>母愛</t>
    <phoneticPr fontId="3" type="noConversion"/>
  </si>
  <si>
    <t>別來</t>
    <phoneticPr fontId="3" type="noConversion"/>
  </si>
  <si>
    <t>小鬼勿入</t>
    <phoneticPr fontId="3" type="noConversion"/>
  </si>
  <si>
    <t>我來</t>
    <phoneticPr fontId="3" type="noConversion"/>
  </si>
  <si>
    <t>歲月流砂</t>
    <phoneticPr fontId="3" type="noConversion"/>
  </si>
  <si>
    <t>迎向陽光</t>
    <phoneticPr fontId="3" type="noConversion"/>
  </si>
  <si>
    <t>楓林晨趣</t>
    <phoneticPr fontId="3" type="noConversion"/>
  </si>
  <si>
    <t>楓林晨曦</t>
    <phoneticPr fontId="3" type="noConversion"/>
  </si>
  <si>
    <t>秀巒溪流</t>
    <phoneticPr fontId="3" type="noConversion"/>
  </si>
  <si>
    <t>李碧玉</t>
    <phoneticPr fontId="3" type="noConversion"/>
  </si>
  <si>
    <t>老教堂也有春天</t>
    <phoneticPr fontId="3" type="noConversion"/>
  </si>
  <si>
    <t>爭執不下</t>
    <phoneticPr fontId="3" type="noConversion"/>
  </si>
  <si>
    <t>光影下來拍照</t>
    <phoneticPr fontId="3" type="noConversion"/>
  </si>
  <si>
    <t>難分軒輊</t>
    <phoneticPr fontId="3" type="noConversion"/>
  </si>
  <si>
    <t>林玫娟</t>
    <phoneticPr fontId="3" type="noConversion"/>
  </si>
  <si>
    <t>葉家亨</t>
    <phoneticPr fontId="3" type="noConversion"/>
  </si>
  <si>
    <t>傳承</t>
    <phoneticPr fontId="3" type="noConversion"/>
  </si>
  <si>
    <t>嘻嘻!不給你</t>
    <phoneticPr fontId="3" type="noConversion"/>
  </si>
  <si>
    <t>浪漫楓林</t>
    <phoneticPr fontId="3" type="noConversion"/>
  </si>
  <si>
    <t>打鐵</t>
    <phoneticPr fontId="3" type="noConversion"/>
  </si>
  <si>
    <t>軌跡</t>
    <phoneticPr fontId="3" type="noConversion"/>
  </si>
  <si>
    <t>邱月櫻</t>
    <phoneticPr fontId="3" type="noConversion"/>
  </si>
  <si>
    <t>星光耀石門</t>
    <phoneticPr fontId="3" type="noConversion"/>
  </si>
  <si>
    <t>光彩奪目</t>
    <phoneticPr fontId="3" type="noConversion"/>
  </si>
  <si>
    <t>林月桃</t>
    <phoneticPr fontId="3" type="noConversion"/>
  </si>
  <si>
    <t>思念遊子</t>
    <phoneticPr fontId="3" type="noConversion"/>
  </si>
  <si>
    <t>113年1月份自由題材月賽得獎名單</t>
    <phoneticPr fontId="4" type="noConversion"/>
  </si>
  <si>
    <t>黃勝豐</t>
    <phoneticPr fontId="7" type="noConversion"/>
  </si>
  <si>
    <t>113.01.22</t>
    <phoneticPr fontId="7" type="noConversion"/>
  </si>
  <si>
    <t>陳淑華。翁因生</t>
    <phoneticPr fontId="7" type="noConversion"/>
  </si>
  <si>
    <t>桃園攝影學會113年1月份自由題材月賽積分統計表</t>
    <phoneticPr fontId="4" type="noConversion"/>
  </si>
  <si>
    <t>江林翰。吳俊毅</t>
    <phoneticPr fontId="7" type="noConversion"/>
  </si>
  <si>
    <t>張善暉。陳鴻昌</t>
    <phoneticPr fontId="7" type="noConversion"/>
  </si>
  <si>
    <t>張素貞。謝光輝。王建昌</t>
    <phoneticPr fontId="7" type="noConversion"/>
  </si>
  <si>
    <t>盡情怒吼</t>
    <phoneticPr fontId="3" type="noConversion"/>
  </si>
  <si>
    <t>秋葉晨光</t>
    <phoneticPr fontId="3" type="noConversion"/>
  </si>
  <si>
    <t>乙未之眼</t>
    <phoneticPr fontId="3" type="noConversion"/>
  </si>
  <si>
    <t>113年2月份自由題材月賽得獎名單</t>
    <phoneticPr fontId="4" type="noConversion"/>
  </si>
  <si>
    <t>評審      委員</t>
    <phoneticPr fontId="7" type="noConversion"/>
  </si>
  <si>
    <t>蕭淑子</t>
    <phoneticPr fontId="7" type="noConversion"/>
  </si>
  <si>
    <t>113.02.19</t>
    <phoneticPr fontId="7" type="noConversion"/>
  </si>
  <si>
    <t>馬蹄灣車軌</t>
    <phoneticPr fontId="3" type="noConversion"/>
  </si>
  <si>
    <t>入選</t>
    <phoneticPr fontId="3" type="noConversion"/>
  </si>
  <si>
    <t>救援</t>
    <phoneticPr fontId="3" type="noConversion"/>
  </si>
  <si>
    <t>遊隼</t>
    <phoneticPr fontId="3" type="noConversion"/>
  </si>
  <si>
    <t>彭念宗</t>
    <phoneticPr fontId="3" type="noConversion"/>
  </si>
  <si>
    <t>火光四射</t>
    <phoneticPr fontId="3" type="noConversion"/>
  </si>
  <si>
    <t>同心協力</t>
    <phoneticPr fontId="3" type="noConversion"/>
  </si>
  <si>
    <t>母愛光輝</t>
    <phoneticPr fontId="3" type="noConversion"/>
  </si>
  <si>
    <t>相互取暖</t>
    <phoneticPr fontId="3" type="noConversion"/>
  </si>
  <si>
    <t>辛勤哺育</t>
    <phoneticPr fontId="3" type="noConversion"/>
  </si>
  <si>
    <t>陽光下的沉思</t>
    <phoneticPr fontId="3" type="noConversion"/>
  </si>
  <si>
    <t>喧鬧</t>
    <phoneticPr fontId="3" type="noConversion"/>
  </si>
  <si>
    <t>晶瑩花朵</t>
    <phoneticPr fontId="3" type="noConversion"/>
  </si>
  <si>
    <t>交尾</t>
    <phoneticPr fontId="3" type="noConversion"/>
  </si>
  <si>
    <t>101車軌線條</t>
    <phoneticPr fontId="3" type="noConversion"/>
  </si>
  <si>
    <t>交配</t>
    <phoneticPr fontId="3" type="noConversion"/>
  </si>
  <si>
    <t>十三層遺址之燦爛</t>
    <phoneticPr fontId="3" type="noConversion"/>
  </si>
  <si>
    <t>龍形之美</t>
    <phoneticPr fontId="3" type="noConversion"/>
  </si>
  <si>
    <t>愛愛相傳</t>
    <phoneticPr fontId="3" type="noConversion"/>
  </si>
  <si>
    <t>祥鷹之爭</t>
    <phoneticPr fontId="3" type="noConversion"/>
  </si>
  <si>
    <t>頑皮</t>
    <phoneticPr fontId="3" type="noConversion"/>
  </si>
  <si>
    <t>鎮守</t>
    <phoneticPr fontId="3" type="noConversion"/>
  </si>
  <si>
    <t>晨曦之美</t>
    <phoneticPr fontId="3" type="noConversion"/>
  </si>
  <si>
    <t>豆皮製作(組照3張)</t>
    <phoneticPr fontId="3" type="noConversion"/>
  </si>
  <si>
    <t>金翅情</t>
    <phoneticPr fontId="3" type="noConversion"/>
  </si>
  <si>
    <t>蜂中爭鬥</t>
    <phoneticPr fontId="3" type="noConversion"/>
  </si>
  <si>
    <t>衝浪趣</t>
    <phoneticPr fontId="3" type="noConversion"/>
  </si>
  <si>
    <t>螞蟻雄兵</t>
    <phoneticPr fontId="3" type="noConversion"/>
  </si>
  <si>
    <t>階級之爭</t>
    <phoneticPr fontId="3" type="noConversion"/>
  </si>
  <si>
    <t>爭奪地盤</t>
    <phoneticPr fontId="3" type="noConversion"/>
  </si>
  <si>
    <t>先馳得點</t>
    <phoneticPr fontId="3" type="noConversion"/>
  </si>
  <si>
    <t>搶地盤</t>
    <phoneticPr fontId="3" type="noConversion"/>
  </si>
  <si>
    <t>雙喜臨門</t>
    <phoneticPr fontId="3" type="noConversion"/>
  </si>
  <si>
    <t>舞春風</t>
    <phoneticPr fontId="3" type="noConversion"/>
  </si>
  <si>
    <t>逗趣</t>
    <phoneticPr fontId="3" type="noConversion"/>
  </si>
  <si>
    <t>衝刺</t>
    <phoneticPr fontId="3" type="noConversion"/>
  </si>
  <si>
    <t>伐木</t>
    <phoneticPr fontId="3" type="noConversion"/>
  </si>
  <si>
    <t>交集</t>
    <phoneticPr fontId="3" type="noConversion"/>
  </si>
  <si>
    <t>鷦鶯</t>
    <phoneticPr fontId="3" type="noConversion"/>
  </si>
  <si>
    <t>炊糕</t>
    <phoneticPr fontId="3" type="noConversion"/>
  </si>
  <si>
    <t>基國派教堂銀河</t>
    <phoneticPr fontId="3" type="noConversion"/>
  </si>
  <si>
    <t>越野機車</t>
    <phoneticPr fontId="3" type="noConversion"/>
  </si>
  <si>
    <t>愛之橋</t>
    <phoneticPr fontId="3" type="noConversion"/>
  </si>
  <si>
    <t>程愛子</t>
    <phoneticPr fontId="3" type="noConversion"/>
  </si>
  <si>
    <t>浪舞翩翩</t>
    <phoneticPr fontId="3" type="noConversion"/>
  </si>
  <si>
    <t>走出天幕</t>
    <phoneticPr fontId="3" type="noConversion"/>
  </si>
  <si>
    <t>自由車賽</t>
    <phoneticPr fontId="3" type="noConversion"/>
  </si>
  <si>
    <t>母親像月亮</t>
    <phoneticPr fontId="3" type="noConversion"/>
  </si>
  <si>
    <t>勁猛一跳</t>
    <phoneticPr fontId="3" type="noConversion"/>
  </si>
  <si>
    <t>相看倆不厭</t>
    <phoneticPr fontId="3" type="noConversion"/>
  </si>
  <si>
    <t>新月橋車軌</t>
    <phoneticPr fontId="3" type="noConversion"/>
  </si>
  <si>
    <t>拳頭石日出</t>
    <phoneticPr fontId="3" type="noConversion"/>
  </si>
  <si>
    <t>旗鼓相當</t>
    <phoneticPr fontId="3" type="noConversion"/>
  </si>
  <si>
    <t>夕陽伴我歸</t>
    <phoneticPr fontId="3" type="noConversion"/>
  </si>
  <si>
    <t>桃園攝影學會113年2月份自由題材月賽積分統計表</t>
    <phoneticPr fontId="4" type="noConversion"/>
  </si>
  <si>
    <t>工作          人員</t>
    <phoneticPr fontId="3" type="noConversion"/>
  </si>
  <si>
    <t>菁桐天燈</t>
    <phoneticPr fontId="3" type="noConversion"/>
  </si>
  <si>
    <t>113年  自由題材月賽 沖洗券統計表</t>
    <phoneticPr fontId="3" type="noConversion"/>
  </si>
  <si>
    <t>113.01.22夏秀英老師交接沖洗券100張</t>
    <phoneticPr fontId="3" type="noConversion"/>
  </si>
  <si>
    <t>得  獎  者</t>
    <phoneticPr fontId="3" type="noConversion"/>
  </si>
  <si>
    <t>1月</t>
    <phoneticPr fontId="3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</si>
  <si>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</si>
  <si>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</si>
  <si>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</si>
  <si>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</si>
  <si>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</si>
  <si>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</si>
  <si>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</si>
  <si>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</si>
  <si>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</si>
  <si>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</si>
  <si>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</si>
  <si>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小計</t>
    <phoneticPr fontId="3" type="noConversion"/>
  </si>
  <si>
    <t>合計</t>
    <phoneticPr fontId="3" type="noConversion"/>
  </si>
  <si>
    <t>月份</t>
    <phoneticPr fontId="3" type="noConversion"/>
  </si>
  <si>
    <t>獎項</t>
    <phoneticPr fontId="3" type="noConversion"/>
  </si>
  <si>
    <t>魏迪春</t>
  </si>
  <si>
    <t>金牌</t>
    <phoneticPr fontId="3" type="noConversion"/>
  </si>
  <si>
    <t>銀牌</t>
    <phoneticPr fontId="3" type="noConversion"/>
  </si>
  <si>
    <t>銅牌</t>
    <phoneticPr fontId="3" type="noConversion"/>
  </si>
  <si>
    <t>優選</t>
    <phoneticPr fontId="3" type="noConversion"/>
  </si>
  <si>
    <t>吳俊毅</t>
  </si>
  <si>
    <t>周瑞華</t>
  </si>
  <si>
    <t>呂素娥</t>
  </si>
  <si>
    <t>艾裕株</t>
  </si>
  <si>
    <t>阮純眉</t>
  </si>
  <si>
    <t>翁因生</t>
  </si>
  <si>
    <t>沖洗券</t>
    <phoneticPr fontId="3" type="noConversion"/>
  </si>
  <si>
    <t>收入</t>
    <phoneticPr fontId="3" type="noConversion"/>
  </si>
  <si>
    <t>結餘</t>
    <phoneticPr fontId="3" type="noConversion"/>
  </si>
  <si>
    <t>彭念宗</t>
    <phoneticPr fontId="3" type="noConversion"/>
  </si>
  <si>
    <t>113年3月份自由題材月賽得獎名單</t>
    <phoneticPr fontId="4" type="noConversion"/>
  </si>
  <si>
    <t>113.03.18</t>
    <phoneticPr fontId="7" type="noConversion"/>
  </si>
  <si>
    <t>桃園攝影學會113年3月份自由題材月賽積分統計表</t>
    <phoneticPr fontId="4" type="noConversion"/>
  </si>
  <si>
    <t>程愛子</t>
    <phoneticPr fontId="3" type="noConversion"/>
  </si>
  <si>
    <t>馬蹄彎銀河</t>
    <phoneticPr fontId="3" type="noConversion"/>
  </si>
  <si>
    <t>朝天宮夜色</t>
    <phoneticPr fontId="3" type="noConversion"/>
  </si>
  <si>
    <t>評審        委員</t>
    <phoneticPr fontId="7" type="noConversion"/>
  </si>
  <si>
    <t xml:space="preserve">評介  </t>
    <phoneticPr fontId="7" type="noConversion"/>
  </si>
  <si>
    <t>主席</t>
    <phoneticPr fontId="7" type="noConversion"/>
  </si>
  <si>
    <t>參賽</t>
    <phoneticPr fontId="7" type="noConversion"/>
  </si>
  <si>
    <t>入選</t>
    <phoneticPr fontId="3" type="noConversion"/>
  </si>
  <si>
    <t>監分</t>
    <phoneticPr fontId="7" type="noConversion"/>
  </si>
  <si>
    <t>評審日</t>
    <phoneticPr fontId="3" type="noConversion"/>
  </si>
  <si>
    <t>蕭淑子，劉昌順，呂宥鋅</t>
    <phoneticPr fontId="7" type="noConversion"/>
  </si>
  <si>
    <t>楊藍田，黃素美</t>
    <phoneticPr fontId="7" type="noConversion"/>
  </si>
  <si>
    <t>陳淑華，陳怡華</t>
    <phoneticPr fontId="7" type="noConversion"/>
  </si>
  <si>
    <t>艾裕株，魏迪春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</si>
</sst>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u val="double"/>
      <sz val="20"/>
      <name val="標楷體"/>
      <family val="4"/>
      <charset val="136"/>
    </font>
    <font>
      <u val="double"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3"/>
      <name val="標楷體"/>
      <family val="4"/>
      <charset val="136"/>
    </font>
    <font>
      <b/>
      <sz val="14"/>
      <color theme="1"/>
      <name val="Times New Roman"/>
      <family val="1"/>
    </font>
    <font>
      <b/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3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0000CC"/>
      <name val="標楷體"/>
      <family val="4"/>
      <charset val="136"/>
    </font>
    <font>
      <sz val="11"/>
      <name val="標楷體"/>
      <family val="4"/>
      <charset val="136"/>
    </font>
    <font>
      <sz val="14"/>
      <color theme="0"/>
      <name val="Times New Roman"/>
      <family val="1"/>
    </font>
    <font>
      <sz val="14"/>
      <color theme="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67">
    <xf numFmtId="0" fontId="0" fillId="0" borderId="0" xfId="0">
      <alignment vertical="center"/>
    </xf>
    <xf numFmtId="0" fontId="9" fillId="2" borderId="7" xfId="1" applyFont="1" applyFill="1" applyBorder="1" applyAlignment="1">
      <alignment horizontal="center" vertical="center" shrinkToFi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shrinkToFit="1"/>
    </xf>
    <xf numFmtId="0" fontId="9" fillId="2" borderId="11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0" xfId="0" applyFont="1">
      <alignment vertical="center"/>
    </xf>
    <xf numFmtId="0" fontId="6" fillId="0" borderId="8" xfId="1" applyFont="1" applyBorder="1" applyAlignment="1">
      <alignment horizontal="center" vertical="center"/>
    </xf>
    <xf numFmtId="0" fontId="13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4" xfId="0" applyFont="1" applyFill="1" applyBorder="1" applyAlignment="1" applyProtection="1">
      <alignment horizontal="center" vertical="center" wrapText="1"/>
      <protection hidden="1"/>
    </xf>
    <xf numFmtId="0" fontId="13" fillId="0" borderId="4" xfId="0" applyFont="1" applyBorder="1" applyProtection="1">
      <alignment vertical="center"/>
      <protection hidden="1"/>
    </xf>
    <xf numFmtId="0" fontId="13" fillId="0" borderId="5" xfId="0" applyFont="1" applyBorder="1" applyProtection="1">
      <alignment vertical="center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alignment vertical="center"/>
      <protection hidden="1"/>
    </xf>
    <xf numFmtId="0" fontId="0" fillId="0" borderId="29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15" fillId="5" borderId="7" xfId="0" applyFont="1" applyFill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 applyProtection="1">
      <alignment horizontal="center" vertical="center" wrapText="1"/>
      <protection hidden="1"/>
    </xf>
    <xf numFmtId="0" fontId="17" fillId="5" borderId="32" xfId="0" applyFont="1" applyFill="1" applyBorder="1" applyAlignment="1" applyProtection="1">
      <alignment horizontal="center" vertical="center" wrapText="1"/>
      <protection hidden="1"/>
    </xf>
    <xf numFmtId="0" fontId="17" fillId="5" borderId="8" xfId="0" applyFont="1" applyFill="1" applyBorder="1" applyAlignment="1" applyProtection="1">
      <alignment horizontal="center" vertical="center" wrapText="1"/>
      <protection hidden="1"/>
    </xf>
    <xf numFmtId="0" fontId="15" fillId="5" borderId="11" xfId="0" applyFont="1" applyFill="1" applyBorder="1" applyAlignment="1" applyProtection="1">
      <alignment horizontal="center" vertical="center" wrapText="1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20" fillId="0" borderId="35" xfId="0" applyFont="1" applyBorder="1" applyAlignment="1" applyProtection="1">
      <alignment horizontal="center"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 wrapText="1"/>
      <protection hidden="1"/>
    </xf>
    <xf numFmtId="0" fontId="17" fillId="0" borderId="35" xfId="0" applyFont="1" applyBorder="1" applyAlignment="1" applyProtection="1">
      <alignment horizontal="center" vertical="center" wrapText="1"/>
      <protection hidden="1"/>
    </xf>
    <xf numFmtId="0" fontId="17" fillId="0" borderId="38" xfId="0" applyFont="1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2" fillId="0" borderId="0" xfId="0" applyFont="1" applyProtection="1">
      <alignment vertical="center"/>
      <protection hidden="1"/>
    </xf>
    <xf numFmtId="0" fontId="16" fillId="0" borderId="8" xfId="0" applyFont="1" applyBorder="1" applyAlignment="1" applyProtection="1">
      <alignment horizontal="center" vertical="center" wrapText="1"/>
      <protection hidden="1"/>
    </xf>
    <xf numFmtId="0" fontId="16" fillId="0" borderId="39" xfId="0" applyFont="1" applyBorder="1" applyAlignment="1" applyProtection="1">
      <alignment horizontal="center" vertical="center" wrapText="1"/>
      <protection hidden="1"/>
    </xf>
    <xf numFmtId="0" fontId="17" fillId="5" borderId="13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Border="1" applyAlignment="1" applyProtection="1">
      <alignment horizontal="center" vertical="center" wrapText="1"/>
      <protection hidden="1"/>
    </xf>
    <xf numFmtId="0" fontId="16" fillId="0" borderId="40" xfId="0" applyFont="1" applyBorder="1" applyAlignment="1" applyProtection="1">
      <alignment horizontal="center" vertical="center" wrapText="1"/>
      <protection hidden="1"/>
    </xf>
    <xf numFmtId="0" fontId="6" fillId="0" borderId="1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5" fillId="0" borderId="11" xfId="0" applyFont="1" applyBorder="1" applyAlignment="1" applyProtection="1">
      <alignment horizontal="center" vertical="center" wrapText="1"/>
      <protection hidden="1"/>
    </xf>
    <xf numFmtId="0" fontId="6" fillId="0" borderId="39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 wrapText="1"/>
    </xf>
    <xf numFmtId="0" fontId="9" fillId="2" borderId="40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13" fillId="0" borderId="29" xfId="0" applyFont="1" applyBorder="1" applyProtection="1">
      <alignment vertical="center"/>
      <protection hidden="1"/>
    </xf>
    <xf numFmtId="0" fontId="13" fillId="0" borderId="9" xfId="0" applyFont="1" applyBorder="1" applyProtection="1">
      <alignment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hidden="1"/>
    </xf>
    <xf numFmtId="0" fontId="23" fillId="0" borderId="39" xfId="0" applyFont="1" applyBorder="1" applyAlignment="1" applyProtection="1">
      <alignment horizontal="center" vertical="center" wrapText="1"/>
      <protection hidden="1"/>
    </xf>
    <xf numFmtId="0" fontId="9" fillId="0" borderId="13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11" xfId="0" applyFont="1" applyFill="1" applyBorder="1" applyAlignment="1" applyProtection="1">
      <alignment horizontal="center" vertical="center" wrapText="1"/>
      <protection hidden="1"/>
    </xf>
    <xf numFmtId="0" fontId="23" fillId="0" borderId="5" xfId="0" applyFont="1" applyBorder="1" applyAlignment="1" applyProtection="1">
      <alignment horizontal="center" vertical="center" wrapText="1"/>
      <protection hidden="1"/>
    </xf>
    <xf numFmtId="0" fontId="23" fillId="0" borderId="40" xfId="0" applyFont="1" applyBorder="1" applyAlignment="1" applyProtection="1">
      <alignment horizontal="center" vertical="center" wrapText="1"/>
      <protection hidden="1"/>
    </xf>
    <xf numFmtId="0" fontId="9" fillId="5" borderId="32" xfId="0" applyFont="1" applyFill="1" applyBorder="1" applyAlignment="1" applyProtection="1">
      <alignment horizontal="center" vertical="center" wrapText="1"/>
      <protection hidden="1"/>
    </xf>
    <xf numFmtId="0" fontId="24" fillId="0" borderId="35" xfId="0" applyFont="1" applyBorder="1" applyAlignment="1" applyProtection="1">
      <alignment horizontal="center" vertical="center"/>
      <protection hidden="1"/>
    </xf>
    <xf numFmtId="0" fontId="24" fillId="0" borderId="36" xfId="0" applyFont="1" applyBorder="1" applyAlignment="1" applyProtection="1">
      <alignment horizontal="center" vertical="center"/>
      <protection hidden="1"/>
    </xf>
    <xf numFmtId="0" fontId="13" fillId="0" borderId="0" xfId="0" applyFont="1">
      <alignment vertical="center"/>
    </xf>
    <xf numFmtId="0" fontId="25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4" fillId="0" borderId="37" xfId="0" applyFont="1" applyBorder="1" applyAlignment="1" applyProtection="1">
      <alignment horizontal="center" vertical="center"/>
      <protection hidden="1"/>
    </xf>
    <xf numFmtId="0" fontId="24" fillId="0" borderId="38" xfId="0" applyFont="1" applyBorder="1" applyAlignment="1" applyProtection="1">
      <alignment horizontal="center" vertical="center"/>
      <protection hidden="1"/>
    </xf>
    <xf numFmtId="0" fontId="26" fillId="0" borderId="8" xfId="0" applyFont="1" applyBorder="1" applyAlignment="1" applyProtection="1">
      <alignment horizontal="center" vertical="center"/>
      <protection hidden="1"/>
    </xf>
    <xf numFmtId="0" fontId="13" fillId="6" borderId="7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3" fillId="6" borderId="49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6" borderId="61" xfId="0" applyFont="1" applyFill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6" borderId="62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6" borderId="64" xfId="0" applyFont="1" applyFill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27" fillId="0" borderId="6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3" fillId="6" borderId="74" xfId="0" applyFont="1" applyFill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6" borderId="71" xfId="0" applyFont="1" applyFill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6" borderId="63" xfId="0" applyFont="1" applyFill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4" fillId="0" borderId="6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28" fillId="0" borderId="75" xfId="1" applyFont="1" applyBorder="1" applyAlignment="1">
      <alignment horizontal="center" vertical="center" wrapText="1"/>
    </xf>
    <xf numFmtId="0" fontId="28" fillId="6" borderId="53" xfId="1" applyFont="1" applyFill="1" applyBorder="1" applyAlignment="1">
      <alignment horizontal="center" vertical="center" wrapText="1"/>
    </xf>
    <xf numFmtId="0" fontId="28" fillId="6" borderId="56" xfId="1" applyFont="1" applyFill="1" applyBorder="1" applyAlignment="1">
      <alignment horizontal="center" vertical="center" wrapText="1"/>
    </xf>
    <xf numFmtId="0" fontId="28" fillId="0" borderId="53" xfId="1" applyFont="1" applyBorder="1" applyAlignment="1">
      <alignment horizontal="center" vertical="center" wrapText="1"/>
    </xf>
    <xf numFmtId="0" fontId="28" fillId="0" borderId="56" xfId="1" applyFont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0" fontId="28" fillId="6" borderId="57" xfId="1" applyFont="1" applyFill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57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4" fillId="7" borderId="66" xfId="0" applyFont="1" applyFill="1" applyBorder="1" applyAlignment="1">
      <alignment horizontal="center" vertical="center"/>
    </xf>
    <xf numFmtId="0" fontId="24" fillId="7" borderId="67" xfId="0" applyFont="1" applyFill="1" applyBorder="1" applyAlignment="1">
      <alignment horizontal="center" vertical="center"/>
    </xf>
    <xf numFmtId="0" fontId="24" fillId="7" borderId="69" xfId="0" applyFont="1" applyFill="1" applyBorder="1" applyAlignment="1">
      <alignment horizontal="center" vertical="center"/>
    </xf>
    <xf numFmtId="0" fontId="24" fillId="7" borderId="70" xfId="0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1" fontId="6" fillId="0" borderId="8" xfId="1" applyNumberFormat="1" applyFont="1" applyBorder="1" applyAlignment="1">
      <alignment horizontal="center" vertical="center"/>
    </xf>
    <xf numFmtId="31" fontId="6" fillId="0" borderId="11" xfId="1" applyNumberFormat="1" applyFont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19" fillId="0" borderId="33" xfId="0" applyFont="1" applyBorder="1" applyAlignment="1" applyProtection="1">
      <alignment horizontal="distributed" vertical="center"/>
      <protection hidden="1"/>
    </xf>
    <xf numFmtId="0" fontId="19" fillId="0" borderId="34" xfId="0" applyFont="1" applyBorder="1" applyAlignment="1" applyProtection="1">
      <alignment horizontal="distributed" vertical="center"/>
      <protection hidden="1"/>
    </xf>
    <xf numFmtId="0" fontId="11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22" xfId="0" applyFont="1" applyFill="1" applyBorder="1" applyAlignment="1" applyProtection="1">
      <alignment horizontal="center" vertical="center" wrapText="1"/>
      <protection hidden="1"/>
    </xf>
    <xf numFmtId="0" fontId="6" fillId="4" borderId="1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 wrapText="1"/>
      <protection hidden="1"/>
    </xf>
    <xf numFmtId="0" fontId="6" fillId="4" borderId="18" xfId="0" applyFont="1" applyFill="1" applyBorder="1" applyAlignment="1" applyProtection="1">
      <alignment horizontal="center" vertical="center" wrapText="1"/>
      <protection hidden="1"/>
    </xf>
    <xf numFmtId="0" fontId="6" fillId="4" borderId="19" xfId="0" applyFont="1" applyFill="1" applyBorder="1" applyAlignment="1" applyProtection="1">
      <alignment horizontal="center" vertical="center" wrapText="1"/>
      <protection hidden="1"/>
    </xf>
    <xf numFmtId="0" fontId="6" fillId="4" borderId="20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6" fillId="4" borderId="21" xfId="0" applyFont="1" applyFill="1" applyBorder="1" applyAlignment="1" applyProtection="1">
      <alignment horizontal="center" vertical="center" wrapText="1"/>
      <protection hidden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/>
    </xf>
    <xf numFmtId="0" fontId="6" fillId="0" borderId="49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 shrinkToFit="1"/>
    </xf>
    <xf numFmtId="0" fontId="9" fillId="2" borderId="47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>
      <alignment horizontal="left" vertical="center" shrinkToFit="1"/>
    </xf>
    <xf numFmtId="0" fontId="6" fillId="0" borderId="39" xfId="1" applyFont="1" applyBorder="1" applyAlignment="1">
      <alignment horizontal="left" vertical="center" shrinkToFit="1"/>
    </xf>
    <xf numFmtId="0" fontId="6" fillId="0" borderId="11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31" fontId="6" fillId="0" borderId="8" xfId="1" applyNumberFormat="1" applyFont="1" applyBorder="1" applyAlignment="1">
      <alignment horizontal="left" vertical="center"/>
    </xf>
    <xf numFmtId="31" fontId="6" fillId="0" borderId="11" xfId="1" applyNumberFormat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13" fillId="6" borderId="32" xfId="0" applyFont="1" applyFill="1" applyBorder="1" applyAlignment="1">
      <alignment horizontal="center" vertical="center"/>
    </xf>
    <xf numFmtId="0" fontId="9" fillId="2" borderId="77" xfId="1" applyFont="1" applyFill="1" applyBorder="1" applyAlignment="1">
      <alignment horizontal="center" vertical="center" shrinkToFit="1"/>
    </xf>
    <xf numFmtId="0" fontId="9" fillId="2" borderId="78" xfId="1" applyFont="1" applyFill="1" applyBorder="1" applyAlignment="1">
      <alignment horizontal="center" vertical="center" shrinkToFit="1"/>
    </xf>
    <xf numFmtId="0" fontId="9" fillId="2" borderId="79" xfId="1" applyFont="1" applyFill="1" applyBorder="1" applyAlignment="1">
      <alignment horizontal="center" vertical="center" wrapText="1"/>
    </xf>
    <xf numFmtId="0" fontId="9" fillId="2" borderId="8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shrinkToFit="1"/>
    </xf>
    <xf numFmtId="0" fontId="9" fillId="2" borderId="81" xfId="1" applyFont="1" applyFill="1" applyBorder="1" applyAlignment="1">
      <alignment horizontal="center" vertical="center" wrapText="1"/>
    </xf>
    <xf numFmtId="0" fontId="13" fillId="6" borderId="15" xfId="0" applyFont="1" applyFill="1" applyBorder="1" applyAlignment="1">
      <alignment horizontal="center" vertical="center"/>
    </xf>
    <xf numFmtId="0" fontId="8" fillId="3" borderId="16" xfId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left" vertical="center" wrapText="1"/>
    </xf>
    <xf numFmtId="0" fontId="6" fillId="0" borderId="8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49" xfId="1" applyFont="1" applyBorder="1" applyAlignment="1">
      <alignment horizontal="left" vertical="center" wrapText="1"/>
    </xf>
    <xf numFmtId="0" fontId="29" fillId="8" borderId="7" xfId="0" applyFont="1" applyFill="1" applyBorder="1" applyAlignment="1" applyProtection="1">
      <alignment horizontal="center" vertical="center" wrapText="1"/>
      <protection locked="0"/>
    </xf>
    <xf numFmtId="0" fontId="30" fillId="8" borderId="8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 xr:uid="{C8B42C64-A39D-4C6D-8003-7BE80224256F}"/>
  </cellStyles>
  <dxfs count="0"/>
  <tableStyles count="0" defaultTableStyle="TableStyleMedium2" defaultPivotStyle="PivotStyleLight16"/>
  <colors>
    <mruColors>
      <color rgb="FFF8F8F8"/>
      <color rgb="FFFFCCFF"/>
      <color rgb="FF99CCFF"/>
      <color rgb="FFFF99FF"/>
      <color rgb="FFFF66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0BA7C-63B8-4523-B82C-2BBD532F7298}">
  <sheetPr>
    <tabColor rgb="FFFFCCFF"/>
  </sheetPr>
  <dimension ref="A1:P57"/>
  <sheetViews>
    <sheetView workbookViewId="0">
      <pane xSplit="2" ySplit="3" topLeftCell="C14" activePane="bottomRight" state="frozen"/>
      <selection pane="topRight" activeCell="C1" sqref="C1"/>
      <selection pane="bottomLeft" activeCell="A4" sqref="A4"/>
      <selection pane="bottomRight" activeCell="R36" sqref="R36"/>
    </sheetView>
  </sheetViews>
  <sheetFormatPr defaultRowHeight="16.2"/>
  <cols>
    <col min="1" max="1" width="7.33203125" style="90" customWidth="1"/>
    <col min="2" max="16" width="6.21875" style="90" customWidth="1"/>
    <col min="17" max="16384" width="8.88671875" style="90"/>
  </cols>
  <sheetData>
    <row r="1" spans="1:16" ht="23.4" customHeight="1" thickBot="1">
      <c r="A1" s="137" t="s">
        <v>169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ht="15" customHeight="1">
      <c r="A2" s="138" t="s">
        <v>171</v>
      </c>
      <c r="B2" s="139"/>
      <c r="C2" s="140" t="s">
        <v>172</v>
      </c>
      <c r="D2" s="142" t="s">
        <v>173</v>
      </c>
      <c r="E2" s="144" t="s">
        <v>174</v>
      </c>
      <c r="F2" s="142" t="s">
        <v>175</v>
      </c>
      <c r="G2" s="144" t="s">
        <v>176</v>
      </c>
      <c r="H2" s="146" t="s">
        <v>177</v>
      </c>
      <c r="I2" s="148" t="s">
        <v>178</v>
      </c>
      <c r="J2" s="146" t="s">
        <v>179</v>
      </c>
      <c r="K2" s="148" t="s">
        <v>180</v>
      </c>
      <c r="L2" s="146" t="s">
        <v>181</v>
      </c>
      <c r="M2" s="148" t="s">
        <v>182</v>
      </c>
      <c r="N2" s="146" t="s">
        <v>183</v>
      </c>
      <c r="O2" s="150" t="s">
        <v>184</v>
      </c>
      <c r="P2" s="135" t="s">
        <v>185</v>
      </c>
    </row>
    <row r="3" spans="1:16" ht="15" customHeight="1" thickBot="1">
      <c r="A3" s="99" t="s">
        <v>186</v>
      </c>
      <c r="B3" s="100" t="s">
        <v>187</v>
      </c>
      <c r="C3" s="141"/>
      <c r="D3" s="143"/>
      <c r="E3" s="145"/>
      <c r="F3" s="143"/>
      <c r="G3" s="145"/>
      <c r="H3" s="147"/>
      <c r="I3" s="149"/>
      <c r="J3" s="147"/>
      <c r="K3" s="149"/>
      <c r="L3" s="147"/>
      <c r="M3" s="149"/>
      <c r="N3" s="147"/>
      <c r="O3" s="151"/>
      <c r="P3" s="136"/>
    </row>
    <row r="4" spans="1:16" ht="15" customHeight="1" thickTop="1">
      <c r="A4" s="152" t="s">
        <v>188</v>
      </c>
      <c r="B4" s="101" t="s">
        <v>189</v>
      </c>
      <c r="C4" s="129">
        <f>IF($A$4="",0,VLOOKUP($A$4,'1月積分表'!$B$6:$H$19,3,0))*25</f>
        <v>25</v>
      </c>
      <c r="D4" s="126">
        <f>IF($A$4="",0,VLOOKUP($A$4,'2月積分表'!$B$6:$H$19,3,0))*25</f>
        <v>0</v>
      </c>
      <c r="E4" s="131">
        <f>IF($A$4="",0,VLOOKUP($A$4,'3月積分表'!$B$6:$H$19,3,0))*25</f>
        <v>0</v>
      </c>
      <c r="F4" s="102"/>
      <c r="G4" s="103"/>
      <c r="H4" s="102"/>
      <c r="I4" s="103"/>
      <c r="J4" s="102"/>
      <c r="K4" s="103"/>
      <c r="L4" s="102"/>
      <c r="M4" s="103"/>
      <c r="N4" s="102"/>
      <c r="O4" s="104">
        <f>SUM(C4:N4)</f>
        <v>25</v>
      </c>
      <c r="P4" s="155">
        <f>SUM(O4:O7)</f>
        <v>35</v>
      </c>
    </row>
    <row r="5" spans="1:16" ht="15" customHeight="1">
      <c r="A5" s="153"/>
      <c r="B5" s="106" t="s">
        <v>190</v>
      </c>
      <c r="C5" s="105">
        <f>IF($A$4="",0,VLOOKUP($A$4,'1月積分表'!$B$6:$H$19,4,0))*15</f>
        <v>0</v>
      </c>
      <c r="D5" s="96">
        <f>IF($A$4="",0,VLOOKUP($A$4,'2月積分表'!$B$6:$H$19,4,0))*15</f>
        <v>0</v>
      </c>
      <c r="E5" s="108">
        <f>IF($A$4="",0,VLOOKUP($A$4,'3月積分表'!$B$6:$H$19,4,0))*15</f>
        <v>0</v>
      </c>
      <c r="F5" s="107"/>
      <c r="G5" s="108"/>
      <c r="H5" s="107"/>
      <c r="I5" s="108"/>
      <c r="J5" s="107"/>
      <c r="K5" s="108"/>
      <c r="L5" s="107"/>
      <c r="M5" s="108"/>
      <c r="N5" s="107"/>
      <c r="O5" s="108">
        <f t="shared" ref="O5:O51" si="0">SUM(C5:N5)</f>
        <v>0</v>
      </c>
      <c r="P5" s="156"/>
    </row>
    <row r="6" spans="1:16" ht="15" customHeight="1">
      <c r="A6" s="153"/>
      <c r="B6" s="106" t="s">
        <v>191</v>
      </c>
      <c r="C6" s="105">
        <f>IF($A$4="",0,VLOOKUP($A$4,'1月積分表'!$B$6:$H$19,5,0))*10</f>
        <v>0</v>
      </c>
      <c r="D6" s="96">
        <f>IF($A$4="",0,VLOOKUP($A$4,'2月積分表'!$B$6:$H$19,5,0))*10</f>
        <v>0</v>
      </c>
      <c r="E6" s="132">
        <f>IF($A$4="",0,VLOOKUP($A$4,'3月積分表'!$B$6:$H$19,5,0))*10</f>
        <v>0</v>
      </c>
      <c r="F6" s="107"/>
      <c r="G6" s="108"/>
      <c r="H6" s="107"/>
      <c r="I6" s="108"/>
      <c r="J6" s="107"/>
      <c r="K6" s="108"/>
      <c r="L6" s="107"/>
      <c r="M6" s="108"/>
      <c r="N6" s="107"/>
      <c r="O6" s="108">
        <f t="shared" si="0"/>
        <v>0</v>
      </c>
      <c r="P6" s="156"/>
    </row>
    <row r="7" spans="1:16" ht="15" customHeight="1" thickBot="1">
      <c r="A7" s="154"/>
      <c r="B7" s="109" t="s">
        <v>192</v>
      </c>
      <c r="C7" s="116">
        <f>IF($A$4="",0,VLOOKUP($A$4,'1月積分表'!$B$6:$H$19,6,0))*5</f>
        <v>5</v>
      </c>
      <c r="D7" s="127">
        <f>IF($A$4="",0,VLOOKUP($A$4,'2月積分表'!$B$6:$H$19,6,0))*5</f>
        <v>5</v>
      </c>
      <c r="E7" s="110">
        <f>IF($A$4="",0,VLOOKUP($A$4,'3月積分表'!$B$6:$H$19,6,0))*5</f>
        <v>0</v>
      </c>
      <c r="F7" s="111"/>
      <c r="G7" s="110"/>
      <c r="H7" s="112"/>
      <c r="I7" s="113"/>
      <c r="J7" s="112"/>
      <c r="K7" s="113"/>
      <c r="L7" s="112"/>
      <c r="M7" s="113"/>
      <c r="N7" s="112"/>
      <c r="O7" s="113">
        <f t="shared" si="0"/>
        <v>10</v>
      </c>
      <c r="P7" s="157"/>
    </row>
    <row r="8" spans="1:16" ht="15" customHeight="1" thickTop="1">
      <c r="A8" s="152" t="s">
        <v>193</v>
      </c>
      <c r="B8" s="101" t="s">
        <v>189</v>
      </c>
      <c r="C8" s="129">
        <f>IF($A$8="",0,VLOOKUP($A$8,'1月積分表'!$B$6:$H$19,3,0))*25</f>
        <v>0</v>
      </c>
      <c r="D8" s="126">
        <f>IF($A$8="",0,VLOOKUP($A$8,'2月積分表'!$B$6:$H$19,3,0))*25</f>
        <v>0</v>
      </c>
      <c r="E8" s="103">
        <f>IF($A$8="",0,VLOOKUP($A$8,'3月積分表'!$B$6:$H$19,3,0))*25</f>
        <v>0</v>
      </c>
      <c r="F8" s="102"/>
      <c r="G8" s="103"/>
      <c r="H8" s="102"/>
      <c r="I8" s="103"/>
      <c r="J8" s="102"/>
      <c r="K8" s="103"/>
      <c r="L8" s="102"/>
      <c r="M8" s="103"/>
      <c r="N8" s="102"/>
      <c r="O8" s="103">
        <f t="shared" si="0"/>
        <v>0</v>
      </c>
      <c r="P8" s="155">
        <f>SUM(O8:O11)</f>
        <v>5</v>
      </c>
    </row>
    <row r="9" spans="1:16" ht="15" customHeight="1">
      <c r="A9" s="153"/>
      <c r="B9" s="106" t="s">
        <v>190</v>
      </c>
      <c r="C9" s="105">
        <f>IF($A$8="",0,VLOOKUP($A$8,'1月積分表'!$B$6:$H$19,4,0))*15</f>
        <v>0</v>
      </c>
      <c r="D9" s="96">
        <f>IF($A$8="",0,VLOOKUP($A$8,'2月積分表'!$B$6:$H$19,4,0))*15</f>
        <v>0</v>
      </c>
      <c r="E9" s="108">
        <f>IF($A$8="",0,VLOOKUP($A$8,'3月積分表'!$B$6:$H$19,4,0))*15</f>
        <v>0</v>
      </c>
      <c r="F9" s="107"/>
      <c r="G9" s="108"/>
      <c r="H9" s="107"/>
      <c r="I9" s="108"/>
      <c r="J9" s="107"/>
      <c r="K9" s="108"/>
      <c r="L9" s="107"/>
      <c r="M9" s="108"/>
      <c r="N9" s="107"/>
      <c r="O9" s="108">
        <f t="shared" si="0"/>
        <v>0</v>
      </c>
      <c r="P9" s="156"/>
    </row>
    <row r="10" spans="1:16" ht="15" customHeight="1">
      <c r="A10" s="153"/>
      <c r="B10" s="106" t="s">
        <v>191</v>
      </c>
      <c r="C10" s="105">
        <f>IF($A$8="",0,VLOOKUP($A$8,'1月積分表'!$B$6:$H$19,5,0))*10</f>
        <v>0</v>
      </c>
      <c r="D10" s="96">
        <f>IF($A$8="",0,VLOOKUP($A$8,'2月積分表'!$B$6:$H$19,5,0))*10</f>
        <v>0</v>
      </c>
      <c r="E10" s="108">
        <f>IF($A$8="",0,VLOOKUP($A$8,'3月積分表'!$B$6:$H$19,5,0))*10</f>
        <v>0</v>
      </c>
      <c r="F10" s="107"/>
      <c r="G10" s="108"/>
      <c r="H10" s="107"/>
      <c r="I10" s="108"/>
      <c r="J10" s="107"/>
      <c r="K10" s="108"/>
      <c r="L10" s="107"/>
      <c r="M10" s="108"/>
      <c r="N10" s="107"/>
      <c r="O10" s="108">
        <f t="shared" si="0"/>
        <v>0</v>
      </c>
      <c r="P10" s="156"/>
    </row>
    <row r="11" spans="1:16" ht="15" customHeight="1" thickBot="1">
      <c r="A11" s="158"/>
      <c r="B11" s="100" t="s">
        <v>192</v>
      </c>
      <c r="C11" s="99">
        <f>IF($A$8="",0,VLOOKUP($A$8,'1月積分表'!$B$6:$H$19,6,0))*5</f>
        <v>5</v>
      </c>
      <c r="D11" s="128">
        <f>IF($A$8="",0,VLOOKUP($A$8,'2月積分表'!$B$6:$H$19,6,0))*5</f>
        <v>0</v>
      </c>
      <c r="E11" s="115">
        <f>IF($A$8="",0,VLOOKUP($A$8,'3月積分表'!$B$6:$H$19,6,0))*5</f>
        <v>0</v>
      </c>
      <c r="F11" s="114"/>
      <c r="G11" s="115"/>
      <c r="H11" s="114"/>
      <c r="I11" s="115"/>
      <c r="J11" s="114"/>
      <c r="K11" s="115"/>
      <c r="L11" s="114"/>
      <c r="M11" s="115"/>
      <c r="N11" s="114"/>
      <c r="O11" s="115">
        <f t="shared" si="0"/>
        <v>5</v>
      </c>
      <c r="P11" s="159"/>
    </row>
    <row r="12" spans="1:16" ht="15" customHeight="1" thickTop="1">
      <c r="A12" s="160" t="s">
        <v>194</v>
      </c>
      <c r="B12" s="117" t="s">
        <v>189</v>
      </c>
      <c r="C12" s="129">
        <f>IF($A$12="",0,VLOOKUP($A$12,'1月積分表'!$B$6:$H$19,3,0))*25</f>
        <v>0</v>
      </c>
      <c r="D12" s="126">
        <f>IF($A$12="",0,VLOOKUP($A$12,'2月積分表'!$B$6:$H$19,3,0))*25</f>
        <v>0</v>
      </c>
      <c r="E12" s="104">
        <f>IF($A$12="",0,VLOOKUP($A$12,'3月積分表'!$B$6:$H$19,3,0))*25</f>
        <v>0</v>
      </c>
      <c r="F12" s="118"/>
      <c r="G12" s="104"/>
      <c r="H12" s="118"/>
      <c r="I12" s="104"/>
      <c r="J12" s="118"/>
      <c r="K12" s="104"/>
      <c r="L12" s="118"/>
      <c r="M12" s="104"/>
      <c r="N12" s="118"/>
      <c r="O12" s="104">
        <f t="shared" si="0"/>
        <v>0</v>
      </c>
      <c r="P12" s="161">
        <f t="shared" ref="P12" si="1">SUM(O12:O15)</f>
        <v>20</v>
      </c>
    </row>
    <row r="13" spans="1:16" ht="15" customHeight="1">
      <c r="A13" s="153"/>
      <c r="B13" s="106" t="s">
        <v>190</v>
      </c>
      <c r="C13" s="105">
        <f>IF($A$12="",0,VLOOKUP($A$12,'1月積分表'!$B$6:$H$19,4,0))*15</f>
        <v>15</v>
      </c>
      <c r="D13" s="96">
        <f>IF($A$12="",0,VLOOKUP($A$12,'2月積分表'!$B$6:$H$19,4,0))*15</f>
        <v>0</v>
      </c>
      <c r="E13" s="108">
        <f>IF($A$12="",0,VLOOKUP($A$12,'3月積分表'!$B$6:$H$19,4,0))*15</f>
        <v>0</v>
      </c>
      <c r="F13" s="107"/>
      <c r="G13" s="108"/>
      <c r="H13" s="107"/>
      <c r="I13" s="108"/>
      <c r="J13" s="107"/>
      <c r="K13" s="108"/>
      <c r="L13" s="107"/>
      <c r="M13" s="108"/>
      <c r="N13" s="107"/>
      <c r="O13" s="108">
        <f t="shared" si="0"/>
        <v>15</v>
      </c>
      <c r="P13" s="156"/>
    </row>
    <row r="14" spans="1:16" ht="15" customHeight="1">
      <c r="A14" s="153"/>
      <c r="B14" s="106" t="s">
        <v>191</v>
      </c>
      <c r="C14" s="105">
        <f>IF($A$12="",0,VLOOKUP($A$12,'1月積分表'!$B$6:$H$19,5,0))*10</f>
        <v>0</v>
      </c>
      <c r="D14" s="96">
        <f>IF($A$12="",0,VLOOKUP($A$12,'2月積分表'!$B$6:$H$19,5,0))*10</f>
        <v>0</v>
      </c>
      <c r="E14" s="108">
        <f>IF($A$12="",0,VLOOKUP($A$12,'3月積分表'!$B$6:$H$19,5,0))*10</f>
        <v>0</v>
      </c>
      <c r="F14" s="107"/>
      <c r="G14" s="108"/>
      <c r="H14" s="107"/>
      <c r="I14" s="108"/>
      <c r="J14" s="107"/>
      <c r="K14" s="108"/>
      <c r="L14" s="107"/>
      <c r="M14" s="108"/>
      <c r="N14" s="107"/>
      <c r="O14" s="108">
        <f t="shared" si="0"/>
        <v>0</v>
      </c>
      <c r="P14" s="156"/>
    </row>
    <row r="15" spans="1:16" ht="15" customHeight="1" thickBot="1">
      <c r="A15" s="154"/>
      <c r="B15" s="109" t="s">
        <v>192</v>
      </c>
      <c r="C15" s="99">
        <f>IF($A$12="",0,VLOOKUP($A$12,'1月積分表'!$B$6:$H$19,6,0))*5</f>
        <v>5</v>
      </c>
      <c r="D15" s="128">
        <f>IF($A$12="",0,VLOOKUP($A$12,'2月積分表'!$B$6:$H$19,6,0))*5</f>
        <v>0</v>
      </c>
      <c r="E15" s="113">
        <f>IF($A$12="",0,VLOOKUP($A$12,'3月積分表'!$B$6:$H$19,6,0))*5</f>
        <v>0</v>
      </c>
      <c r="F15" s="112"/>
      <c r="G15" s="113"/>
      <c r="H15" s="112"/>
      <c r="I15" s="113"/>
      <c r="J15" s="112"/>
      <c r="K15" s="113"/>
      <c r="L15" s="112"/>
      <c r="M15" s="113"/>
      <c r="N15" s="112"/>
      <c r="O15" s="113">
        <f t="shared" si="0"/>
        <v>5</v>
      </c>
      <c r="P15" s="157"/>
    </row>
    <row r="16" spans="1:16" ht="15" customHeight="1" thickTop="1">
      <c r="A16" s="152" t="s">
        <v>195</v>
      </c>
      <c r="B16" s="101" t="s">
        <v>189</v>
      </c>
      <c r="C16" s="129">
        <f>IF($A$16="",0,VLOOKUP($A$16,'1月積分表'!$B$6:$H$19,3,0))*25</f>
        <v>0</v>
      </c>
      <c r="D16" s="126">
        <f>IF($A$16="",0,VLOOKUP($A$16,'2月積分表'!$B$6:$H$19,3,0))*25</f>
        <v>25</v>
      </c>
      <c r="E16" s="103">
        <f>IF($A$16="",0,VLOOKUP($A$16,'3月積分表'!$B$6:$H$19,3,0))*25</f>
        <v>0</v>
      </c>
      <c r="F16" s="102"/>
      <c r="G16" s="103"/>
      <c r="H16" s="102"/>
      <c r="I16" s="103"/>
      <c r="J16" s="102"/>
      <c r="K16" s="103"/>
      <c r="L16" s="102"/>
      <c r="M16" s="103"/>
      <c r="N16" s="102"/>
      <c r="O16" s="103">
        <f t="shared" si="0"/>
        <v>25</v>
      </c>
      <c r="P16" s="155">
        <f t="shared" ref="P16" si="2">SUM(O16:O19)</f>
        <v>30</v>
      </c>
    </row>
    <row r="17" spans="1:16" ht="15" customHeight="1">
      <c r="A17" s="153"/>
      <c r="B17" s="106" t="s">
        <v>190</v>
      </c>
      <c r="C17" s="105">
        <f>IF($A$16="",0,VLOOKUP($A$16,'1月積分表'!$B$6:$H$19,4,0))*15</f>
        <v>0</v>
      </c>
      <c r="D17" s="96">
        <f>IF($A$16="",0,VLOOKUP($A$16,'2月積分表'!$B$6:$H$19,4,0))*15</f>
        <v>0</v>
      </c>
      <c r="E17" s="108">
        <f>IF($A$16="",0,VLOOKUP($A$16,'3月積分表'!$B$6:$H$19,4,0))*15</f>
        <v>0</v>
      </c>
      <c r="F17" s="107"/>
      <c r="G17" s="108"/>
      <c r="H17" s="107"/>
      <c r="I17" s="108"/>
      <c r="J17" s="107"/>
      <c r="K17" s="108"/>
      <c r="L17" s="107"/>
      <c r="M17" s="108"/>
      <c r="N17" s="107"/>
      <c r="O17" s="108">
        <f t="shared" si="0"/>
        <v>0</v>
      </c>
      <c r="P17" s="156"/>
    </row>
    <row r="18" spans="1:16" ht="15" customHeight="1">
      <c r="A18" s="153"/>
      <c r="B18" s="106" t="s">
        <v>191</v>
      </c>
      <c r="C18" s="105">
        <f>IF($A$16="",0,VLOOKUP($A$16,'1月積分表'!$B$6:$H$19,5,0))*10</f>
        <v>0</v>
      </c>
      <c r="D18" s="96">
        <f>IF($A$16="",0,VLOOKUP($A$16,'2月積分表'!$B$6:$H$19,5,0))*10</f>
        <v>0</v>
      </c>
      <c r="E18" s="108">
        <f>IF($A$16="",0,VLOOKUP($A$16,'3月積分表'!$B$6:$H$19,5,0))*10</f>
        <v>0</v>
      </c>
      <c r="F18" s="107"/>
      <c r="G18" s="108"/>
      <c r="H18" s="107"/>
      <c r="I18" s="108"/>
      <c r="J18" s="107"/>
      <c r="K18" s="108"/>
      <c r="L18" s="107"/>
      <c r="M18" s="108"/>
      <c r="N18" s="107"/>
      <c r="O18" s="108">
        <f t="shared" si="0"/>
        <v>0</v>
      </c>
      <c r="P18" s="156"/>
    </row>
    <row r="19" spans="1:16" ht="15" customHeight="1" thickBot="1">
      <c r="A19" s="158"/>
      <c r="B19" s="100" t="s">
        <v>192</v>
      </c>
      <c r="C19" s="99">
        <f>IF($A$16="",0,VLOOKUP($A$16,'1月積分表'!$B$6:$H$19,6,0))*5</f>
        <v>5</v>
      </c>
      <c r="D19" s="128">
        <f>IF($A$16="",0,VLOOKUP($A$16,'2月積分表'!$B$6:$H$19,6,0))*5</f>
        <v>0</v>
      </c>
      <c r="E19" s="115">
        <f>IF($A$16="",0,VLOOKUP($A$16,'3月積分表'!$B$6:$H$19,6,0))*5</f>
        <v>0</v>
      </c>
      <c r="F19" s="114"/>
      <c r="G19" s="115"/>
      <c r="H19" s="114"/>
      <c r="I19" s="115"/>
      <c r="J19" s="114"/>
      <c r="K19" s="115"/>
      <c r="L19" s="114"/>
      <c r="M19" s="115"/>
      <c r="N19" s="114"/>
      <c r="O19" s="115">
        <f t="shared" si="0"/>
        <v>5</v>
      </c>
      <c r="P19" s="159"/>
    </row>
    <row r="20" spans="1:16" ht="15" customHeight="1" thickTop="1">
      <c r="A20" s="160" t="s">
        <v>196</v>
      </c>
      <c r="B20" s="117" t="s">
        <v>189</v>
      </c>
      <c r="C20" s="129">
        <f>IF($A$20="",0,VLOOKUP($A$20,'1月積分表'!$B$6:$H$19,3,0))*25</f>
        <v>0</v>
      </c>
      <c r="D20" s="126">
        <f>IF($A$20="",0,VLOOKUP($A$20,'2月積分表'!$B$6:$H$19,3,0))*25</f>
        <v>0</v>
      </c>
      <c r="E20" s="104">
        <f>IF($A$20="",0,VLOOKUP($A$20,'3月積分表'!$B$6:$H$19,3,0))*25</f>
        <v>0</v>
      </c>
      <c r="F20" s="118"/>
      <c r="G20" s="104"/>
      <c r="H20" s="118"/>
      <c r="I20" s="104"/>
      <c r="J20" s="118"/>
      <c r="K20" s="104"/>
      <c r="L20" s="118"/>
      <c r="M20" s="104"/>
      <c r="N20" s="118"/>
      <c r="O20" s="104">
        <f t="shared" si="0"/>
        <v>0</v>
      </c>
      <c r="P20" s="161">
        <f t="shared" ref="P20" si="3">SUM(O20:O23)</f>
        <v>15</v>
      </c>
    </row>
    <row r="21" spans="1:16" ht="15" customHeight="1">
      <c r="A21" s="153"/>
      <c r="B21" s="106" t="s">
        <v>190</v>
      </c>
      <c r="C21" s="105">
        <f>IF($A$20="",0,VLOOKUP($A$20,'1月積分表'!$B$6:$H$19,4,0))*15</f>
        <v>0</v>
      </c>
      <c r="D21" s="96">
        <f>IF($A$20="",0,VLOOKUP($A$20,'2月積分表'!$B$6:$H$19,4,0))*15</f>
        <v>0</v>
      </c>
      <c r="E21" s="108">
        <f>IF($A$20="",0,VLOOKUP($A$20,'3月積分表'!$B$6:$H$19,4,0))*15</f>
        <v>0</v>
      </c>
      <c r="F21" s="107"/>
      <c r="G21" s="108"/>
      <c r="H21" s="107"/>
      <c r="I21" s="108"/>
      <c r="J21" s="107"/>
      <c r="K21" s="108"/>
      <c r="L21" s="107"/>
      <c r="M21" s="108"/>
      <c r="N21" s="107"/>
      <c r="O21" s="108">
        <f t="shared" si="0"/>
        <v>0</v>
      </c>
      <c r="P21" s="156"/>
    </row>
    <row r="22" spans="1:16" ht="15" customHeight="1">
      <c r="A22" s="153"/>
      <c r="B22" s="106" t="s">
        <v>191</v>
      </c>
      <c r="C22" s="105">
        <f>IF($A$20="",0,VLOOKUP($A$20,'1月積分表'!$B$6:$H$19,5,0))*10</f>
        <v>10</v>
      </c>
      <c r="D22" s="96">
        <f>IF($A$20="",0,VLOOKUP($A$20,'2月積分表'!$B$6:$H$19,5,0))*10</f>
        <v>0</v>
      </c>
      <c r="E22" s="108">
        <f>IF($A$20="",0,VLOOKUP($A$20,'3月積分表'!$B$6:$H$19,5,0))*10</f>
        <v>0</v>
      </c>
      <c r="F22" s="107"/>
      <c r="G22" s="108"/>
      <c r="H22" s="107"/>
      <c r="I22" s="108"/>
      <c r="J22" s="107"/>
      <c r="K22" s="108"/>
      <c r="L22" s="107"/>
      <c r="M22" s="108"/>
      <c r="N22" s="107"/>
      <c r="O22" s="108">
        <f t="shared" si="0"/>
        <v>10</v>
      </c>
      <c r="P22" s="156"/>
    </row>
    <row r="23" spans="1:16" ht="15" customHeight="1" thickBot="1">
      <c r="A23" s="154"/>
      <c r="B23" s="109" t="s">
        <v>192</v>
      </c>
      <c r="C23" s="99">
        <f>IF($A$20="",0,VLOOKUP($A$20,'1月積分表'!$B$6:$H$19,6,0))*5</f>
        <v>5</v>
      </c>
      <c r="D23" s="128">
        <f>IF($A$20="",0,VLOOKUP($A$20,'2月積分表'!$B$6:$H$19,6,0))*5</f>
        <v>0</v>
      </c>
      <c r="E23" s="113">
        <f>IF($A$20="",0,VLOOKUP($A$20,'3月積分表'!$B$6:$H$19,6,0))*5</f>
        <v>0</v>
      </c>
      <c r="F23" s="112"/>
      <c r="G23" s="113"/>
      <c r="H23" s="112"/>
      <c r="I23" s="113"/>
      <c r="J23" s="112"/>
      <c r="K23" s="113"/>
      <c r="L23" s="112"/>
      <c r="M23" s="113"/>
      <c r="N23" s="112"/>
      <c r="O23" s="113">
        <f t="shared" si="0"/>
        <v>5</v>
      </c>
      <c r="P23" s="157"/>
    </row>
    <row r="24" spans="1:16" ht="15" customHeight="1" thickTop="1">
      <c r="A24" s="152" t="s">
        <v>198</v>
      </c>
      <c r="B24" s="101" t="s">
        <v>189</v>
      </c>
      <c r="C24" s="129">
        <f>IF($A$24="",0,VLOOKUP($A$24,'1月積分表'!$B$6:$H$19,3,0))*25</f>
        <v>0</v>
      </c>
      <c r="D24" s="126">
        <f>IF($A$24="",0,VLOOKUP($A$24,'2月積分表'!$B$6:$H$19,3,0))*25</f>
        <v>0</v>
      </c>
      <c r="E24" s="103">
        <f>IF($A$24="",0,VLOOKUP($A$24,'3月積分表'!$B$6:$H$19,3,0))*25</f>
        <v>0</v>
      </c>
      <c r="F24" s="102"/>
      <c r="G24" s="103"/>
      <c r="H24" s="102"/>
      <c r="I24" s="103"/>
      <c r="J24" s="102"/>
      <c r="K24" s="103"/>
      <c r="L24" s="102"/>
      <c r="M24" s="103"/>
      <c r="N24" s="102"/>
      <c r="O24" s="103">
        <f t="shared" si="0"/>
        <v>0</v>
      </c>
      <c r="P24" s="155">
        <f t="shared" ref="P24" si="4">SUM(O24:O27)</f>
        <v>10</v>
      </c>
    </row>
    <row r="25" spans="1:16" ht="15" customHeight="1">
      <c r="A25" s="153"/>
      <c r="B25" s="106" t="s">
        <v>190</v>
      </c>
      <c r="C25" s="105">
        <f>IF($A$24="",0,VLOOKUP($A$24,'1月積分表'!$B$6:$H$19,4,0))*15</f>
        <v>0</v>
      </c>
      <c r="D25" s="96">
        <f>IF($A$24="",0,VLOOKUP($A$24,'2月積分表'!$B$6:$H$19,4,0))*15</f>
        <v>0</v>
      </c>
      <c r="E25" s="108">
        <f>IF($A$24="",0,VLOOKUP($A$24,'3月積分表'!$B$6:$H$19,4,0))*15</f>
        <v>0</v>
      </c>
      <c r="F25" s="107"/>
      <c r="G25" s="108"/>
      <c r="H25" s="107"/>
      <c r="I25" s="108"/>
      <c r="J25" s="107"/>
      <c r="K25" s="108"/>
      <c r="L25" s="107"/>
      <c r="M25" s="108"/>
      <c r="N25" s="107"/>
      <c r="O25" s="108">
        <f t="shared" si="0"/>
        <v>0</v>
      </c>
      <c r="P25" s="156"/>
    </row>
    <row r="26" spans="1:16" ht="15" customHeight="1">
      <c r="A26" s="153"/>
      <c r="B26" s="106" t="s">
        <v>191</v>
      </c>
      <c r="C26" s="105">
        <f>IF($A$24="",0,VLOOKUP($A$24,'1月積分表'!$B$6:$H$19,5,0))*10</f>
        <v>0</v>
      </c>
      <c r="D26" s="96">
        <f>IF($A$24="",0,VLOOKUP($A$24,'2月積分表'!$B$6:$H$19,5,0))*10</f>
        <v>0</v>
      </c>
      <c r="E26" s="108">
        <f>IF($A$24="",0,VLOOKUP($A$24,'3月積分表'!$B$6:$H$19,5,0))*10</f>
        <v>0</v>
      </c>
      <c r="F26" s="107"/>
      <c r="G26" s="108"/>
      <c r="H26" s="107"/>
      <c r="I26" s="108"/>
      <c r="J26" s="107"/>
      <c r="K26" s="108"/>
      <c r="L26" s="107"/>
      <c r="M26" s="108"/>
      <c r="N26" s="107"/>
      <c r="O26" s="108">
        <f t="shared" si="0"/>
        <v>0</v>
      </c>
      <c r="P26" s="156"/>
    </row>
    <row r="27" spans="1:16" ht="15" customHeight="1" thickBot="1">
      <c r="A27" s="158"/>
      <c r="B27" s="100" t="s">
        <v>192</v>
      </c>
      <c r="C27" s="99">
        <f>IF($A$24="",0,VLOOKUP($A$24,'1月積分表'!$B$6:$H$19,6,0))*5</f>
        <v>0</v>
      </c>
      <c r="D27" s="128">
        <f>IF($A$24="",0,VLOOKUP($A$24,'2月積分表'!$B$6:$H$19,6,0))*5</f>
        <v>10</v>
      </c>
      <c r="E27" s="115">
        <f>IF($A$24="",0,VLOOKUP($A$24,'3月積分表'!$B$6:$H$19,6,0))*5</f>
        <v>0</v>
      </c>
      <c r="F27" s="114"/>
      <c r="G27" s="115"/>
      <c r="H27" s="114"/>
      <c r="I27" s="115"/>
      <c r="J27" s="114"/>
      <c r="K27" s="115"/>
      <c r="L27" s="114"/>
      <c r="M27" s="115"/>
      <c r="N27" s="114"/>
      <c r="O27" s="115">
        <f t="shared" si="0"/>
        <v>10</v>
      </c>
      <c r="P27" s="159"/>
    </row>
    <row r="28" spans="1:16" ht="15" customHeight="1" thickTop="1">
      <c r="A28" s="160" t="s">
        <v>197</v>
      </c>
      <c r="B28" s="117" t="s">
        <v>189</v>
      </c>
      <c r="C28" s="129">
        <f>IF($A$28="",0,VLOOKUP($A$28,'1月積分表'!$B$6:$H$19,3,0))*25</f>
        <v>0</v>
      </c>
      <c r="D28" s="126">
        <f>IF($A$28="",0,VLOOKUP($A$28,'2月積分表'!$B$6:$H$19,3,0))*25</f>
        <v>0</v>
      </c>
      <c r="E28" s="104">
        <f>IF($A$28="",0,VLOOKUP($A$28,'3月積分表'!$B$6:$H$19,3,0))*25</f>
        <v>0</v>
      </c>
      <c r="F28" s="118"/>
      <c r="G28" s="104"/>
      <c r="H28" s="118"/>
      <c r="I28" s="104"/>
      <c r="J28" s="118"/>
      <c r="K28" s="104"/>
      <c r="L28" s="118"/>
      <c r="M28" s="104"/>
      <c r="N28" s="118"/>
      <c r="O28" s="104">
        <f t="shared" si="0"/>
        <v>0</v>
      </c>
      <c r="P28" s="161">
        <f t="shared" ref="P28" si="5">SUM(O28:O31)</f>
        <v>10</v>
      </c>
    </row>
    <row r="29" spans="1:16" ht="15" customHeight="1">
      <c r="A29" s="153"/>
      <c r="B29" s="106" t="s">
        <v>190</v>
      </c>
      <c r="C29" s="105">
        <f>IF($A$28="",0,VLOOKUP($A$28,'1月積分表'!$B$6:$H$19,4,0))*15</f>
        <v>0</v>
      </c>
      <c r="D29" s="96">
        <f>IF($A$28="",0,VLOOKUP($A$28,'2月積分表'!$B$6:$H$19,4,0))*15</f>
        <v>0</v>
      </c>
      <c r="E29" s="108">
        <f>IF($A$28="",0,VLOOKUP($A$28,'3月積分表'!$B$6:$H$19,4,0))*15</f>
        <v>0</v>
      </c>
      <c r="F29" s="107"/>
      <c r="G29" s="108"/>
      <c r="H29" s="107"/>
      <c r="I29" s="108"/>
      <c r="J29" s="107"/>
      <c r="K29" s="108"/>
      <c r="L29" s="107"/>
      <c r="M29" s="108"/>
      <c r="N29" s="107"/>
      <c r="O29" s="108">
        <f t="shared" si="0"/>
        <v>0</v>
      </c>
      <c r="P29" s="156"/>
    </row>
    <row r="30" spans="1:16" ht="15" customHeight="1">
      <c r="A30" s="153"/>
      <c r="B30" s="106" t="s">
        <v>191</v>
      </c>
      <c r="C30" s="105">
        <f>IF($A$28="",0,VLOOKUP($A$28,'1月積分表'!$B$6:$H$19,5,0))*10</f>
        <v>0</v>
      </c>
      <c r="D30" s="96">
        <f>IF($A$28="",0,VLOOKUP($A$28,'2月積分表'!$B$6:$H$19,5,0))*10</f>
        <v>10</v>
      </c>
      <c r="E30" s="108">
        <f>IF($A$28="",0,VLOOKUP($A$28,'3月積分表'!$B$6:$H$19,5,0))*10</f>
        <v>0</v>
      </c>
      <c r="F30" s="107"/>
      <c r="G30" s="108"/>
      <c r="H30" s="107"/>
      <c r="I30" s="108"/>
      <c r="J30" s="107"/>
      <c r="K30" s="108"/>
      <c r="L30" s="107"/>
      <c r="M30" s="108"/>
      <c r="N30" s="107"/>
      <c r="O30" s="108">
        <f t="shared" si="0"/>
        <v>10</v>
      </c>
      <c r="P30" s="156"/>
    </row>
    <row r="31" spans="1:16" ht="15" customHeight="1" thickBot="1">
      <c r="A31" s="154"/>
      <c r="B31" s="109" t="s">
        <v>192</v>
      </c>
      <c r="C31" s="99">
        <f>IF($A$28="",0,VLOOKUP($A$28,'1月積分表'!$B$6:$H$19,6,0))*5</f>
        <v>0</v>
      </c>
      <c r="D31" s="128">
        <f>IF($A$28="",0,VLOOKUP($A$28,'2月積分表'!$B$6:$H$19,6,0))*5</f>
        <v>0</v>
      </c>
      <c r="E31" s="113">
        <f>IF($A$28="",0,VLOOKUP($A$28,'3月積分表'!$B$6:$H$19,6,0))*5</f>
        <v>0</v>
      </c>
      <c r="F31" s="112"/>
      <c r="G31" s="113"/>
      <c r="H31" s="112"/>
      <c r="I31" s="113"/>
      <c r="J31" s="112"/>
      <c r="K31" s="113"/>
      <c r="L31" s="112"/>
      <c r="M31" s="113"/>
      <c r="N31" s="112"/>
      <c r="O31" s="113">
        <f t="shared" si="0"/>
        <v>0</v>
      </c>
      <c r="P31" s="157"/>
    </row>
    <row r="32" spans="1:16" ht="15" customHeight="1" thickTop="1">
      <c r="A32" s="152" t="s">
        <v>116</v>
      </c>
      <c r="B32" s="101" t="s">
        <v>189</v>
      </c>
      <c r="C32" s="129">
        <f>IF($A$32="",0,VLOOKUP($A$32,'1月積分表'!$B$6:$H$19,3,0))*25</f>
        <v>0</v>
      </c>
      <c r="D32" s="126">
        <f>IF($A$32="",0,VLOOKUP($A$32,'2月積分表'!$B$6:$H$19,3,0))*25</f>
        <v>0</v>
      </c>
      <c r="E32" s="103">
        <f>IF($A$32="",0,VLOOKUP($A$32,'3月積分表'!$B$6:$H$19,3,0))*25</f>
        <v>0</v>
      </c>
      <c r="F32" s="102"/>
      <c r="G32" s="103"/>
      <c r="H32" s="102"/>
      <c r="I32" s="103"/>
      <c r="J32" s="102"/>
      <c r="K32" s="103"/>
      <c r="L32" s="102"/>
      <c r="M32" s="103"/>
      <c r="N32" s="102"/>
      <c r="O32" s="103">
        <f t="shared" si="0"/>
        <v>0</v>
      </c>
      <c r="P32" s="155">
        <f t="shared" ref="P32" si="6">SUM(O32:O35)</f>
        <v>25</v>
      </c>
    </row>
    <row r="33" spans="1:16" ht="15" customHeight="1">
      <c r="A33" s="153"/>
      <c r="B33" s="106" t="s">
        <v>190</v>
      </c>
      <c r="C33" s="105">
        <f>IF($A$32="",0,VLOOKUP($A$32,'1月積分表'!$B$6:$H$19,4,0))*15</f>
        <v>0</v>
      </c>
      <c r="D33" s="96">
        <f>IF($A$32="",0,VLOOKUP($A$32,'2月積分表'!$B$6:$H$19,4,0))*15</f>
        <v>15</v>
      </c>
      <c r="E33" s="108">
        <f>IF($A$32="",0,VLOOKUP($A$32,'3月積分表'!$B$6:$H$19,4,0))*15</f>
        <v>0</v>
      </c>
      <c r="F33" s="107"/>
      <c r="G33" s="108"/>
      <c r="H33" s="107"/>
      <c r="I33" s="108"/>
      <c r="J33" s="107"/>
      <c r="K33" s="108"/>
      <c r="L33" s="107"/>
      <c r="M33" s="108"/>
      <c r="N33" s="107"/>
      <c r="O33" s="108">
        <f t="shared" si="0"/>
        <v>15</v>
      </c>
      <c r="P33" s="156"/>
    </row>
    <row r="34" spans="1:16" ht="15" customHeight="1">
      <c r="A34" s="153"/>
      <c r="B34" s="106" t="s">
        <v>191</v>
      </c>
      <c r="C34" s="105">
        <f>IF($A$32="",0,VLOOKUP($A$32,'1月積分表'!$B$6:$H$19,5,0))*10</f>
        <v>0</v>
      </c>
      <c r="D34" s="96">
        <f>IF($A$32="",0,VLOOKUP($A$32,'2月積分表'!$B$6:$H$19,5,0))*10</f>
        <v>0</v>
      </c>
      <c r="E34" s="108">
        <f>IF($A$32="",0,VLOOKUP($A$32,'3月積分表'!$B$6:$H$19,5,0))*10</f>
        <v>0</v>
      </c>
      <c r="F34" s="107"/>
      <c r="G34" s="108"/>
      <c r="H34" s="107"/>
      <c r="I34" s="108"/>
      <c r="J34" s="107"/>
      <c r="K34" s="108"/>
      <c r="L34" s="107"/>
      <c r="M34" s="108"/>
      <c r="N34" s="107"/>
      <c r="O34" s="108">
        <f t="shared" si="0"/>
        <v>0</v>
      </c>
      <c r="P34" s="156"/>
    </row>
    <row r="35" spans="1:16" ht="15" customHeight="1" thickBot="1">
      <c r="A35" s="158"/>
      <c r="B35" s="100" t="s">
        <v>192</v>
      </c>
      <c r="C35" s="99">
        <f>IF($A$32="",0,VLOOKUP($A$32,'1月積分表'!$B$6:$H$19,6,0))*5</f>
        <v>0</v>
      </c>
      <c r="D35" s="128">
        <f>IF($A$32="",0,VLOOKUP($A$32,'2月積分表'!$B$6:$H$19,6,0))*5</f>
        <v>10</v>
      </c>
      <c r="E35" s="115">
        <f>IF($A$32="",0,VLOOKUP($A$32,'3月積分表'!$B$6:$H$19,6,0))*5</f>
        <v>0</v>
      </c>
      <c r="F35" s="114"/>
      <c r="G35" s="115"/>
      <c r="H35" s="114"/>
      <c r="I35" s="115"/>
      <c r="J35" s="114"/>
      <c r="K35" s="115"/>
      <c r="L35" s="114"/>
      <c r="M35" s="115"/>
      <c r="N35" s="114"/>
      <c r="O35" s="115">
        <f t="shared" si="0"/>
        <v>10</v>
      </c>
      <c r="P35" s="159"/>
    </row>
    <row r="36" spans="1:16" ht="15" customHeight="1" thickTop="1">
      <c r="A36" s="152"/>
      <c r="B36" s="117" t="s">
        <v>189</v>
      </c>
      <c r="C36" s="129">
        <f>IF($A$36="",0,VLOOKUP($A$36,'1月積分表'!$B$6:$H$19,3,0))*25</f>
        <v>0</v>
      </c>
      <c r="D36" s="126">
        <f>IF($A$36="",0,VLOOKUP($A$36,'2月積分表'!$B$6:$H$19,3,0))*25</f>
        <v>0</v>
      </c>
      <c r="E36" s="104">
        <f>IF($A$36="",0,VLOOKUP($A$36,'3月積分表'!$B$6:$H$19,3,0))*25</f>
        <v>0</v>
      </c>
      <c r="F36" s="118"/>
      <c r="G36" s="104"/>
      <c r="H36" s="118"/>
      <c r="I36" s="104"/>
      <c r="J36" s="118"/>
      <c r="K36" s="104"/>
      <c r="L36" s="118"/>
      <c r="M36" s="104"/>
      <c r="N36" s="118"/>
      <c r="O36" s="104">
        <f t="shared" si="0"/>
        <v>0</v>
      </c>
      <c r="P36" s="161">
        <f t="shared" ref="P36" si="7">SUM(O36:O39)</f>
        <v>0</v>
      </c>
    </row>
    <row r="37" spans="1:16" ht="15" customHeight="1">
      <c r="A37" s="153"/>
      <c r="B37" s="106" t="s">
        <v>190</v>
      </c>
      <c r="C37" s="105">
        <f>IF($A$36="",0,VLOOKUP($A$36,'1月積分表'!$B$6:$H$19,4,0))*15</f>
        <v>0</v>
      </c>
      <c r="D37" s="96">
        <f>IF($A$36="",0,VLOOKUP($A$36,'2月積分表'!$B$6:$H$19,4,0))*15</f>
        <v>0</v>
      </c>
      <c r="E37" s="108">
        <f>IF($A$36="",0,VLOOKUP($A$36,'3月積分表'!$B$6:$H$19,4,0))*15</f>
        <v>0</v>
      </c>
      <c r="F37" s="107"/>
      <c r="G37" s="108"/>
      <c r="H37" s="107"/>
      <c r="I37" s="108"/>
      <c r="J37" s="107"/>
      <c r="K37" s="108"/>
      <c r="L37" s="107"/>
      <c r="M37" s="108"/>
      <c r="N37" s="107"/>
      <c r="O37" s="108">
        <f t="shared" si="0"/>
        <v>0</v>
      </c>
      <c r="P37" s="156"/>
    </row>
    <row r="38" spans="1:16" ht="15" customHeight="1">
      <c r="A38" s="153"/>
      <c r="B38" s="106" t="s">
        <v>191</v>
      </c>
      <c r="C38" s="105">
        <f>IF($A$36="",0,VLOOKUP($A$36,'1月積分表'!$B$6:$H$19,5,0))*10</f>
        <v>0</v>
      </c>
      <c r="D38" s="96">
        <f>IF($A$36="",0,VLOOKUP($A$36,'2月積分表'!$B$6:$H$19,5,0))*10</f>
        <v>0</v>
      </c>
      <c r="E38" s="108">
        <f>IF($A$36="",0,VLOOKUP($A$36,'3月積分表'!$B$6:$H$19,5,0))*10</f>
        <v>0</v>
      </c>
      <c r="F38" s="107"/>
      <c r="G38" s="108"/>
      <c r="H38" s="107"/>
      <c r="I38" s="108"/>
      <c r="J38" s="107"/>
      <c r="K38" s="108"/>
      <c r="L38" s="107"/>
      <c r="M38" s="108"/>
      <c r="N38" s="107"/>
      <c r="O38" s="108">
        <f t="shared" si="0"/>
        <v>0</v>
      </c>
      <c r="P38" s="156"/>
    </row>
    <row r="39" spans="1:16" ht="15" customHeight="1" thickBot="1">
      <c r="A39" s="158"/>
      <c r="B39" s="109" t="s">
        <v>192</v>
      </c>
      <c r="C39" s="99">
        <f>IF($A$36="",0,VLOOKUP($A$36,'1月積分表'!$B$6:$H$19,6,0))*5</f>
        <v>0</v>
      </c>
      <c r="D39" s="128">
        <f>IF($A$36="",0,VLOOKUP($A$36,'2月積分表'!$B$6:$H$19,6,0))*5</f>
        <v>0</v>
      </c>
      <c r="E39" s="113">
        <f>IF($A$36="",0,VLOOKUP($A$36,'3月積分表'!$B$6:$H$19,6,0))*5</f>
        <v>0</v>
      </c>
      <c r="F39" s="112"/>
      <c r="G39" s="113"/>
      <c r="H39" s="112"/>
      <c r="I39" s="113"/>
      <c r="J39" s="112"/>
      <c r="K39" s="113"/>
      <c r="L39" s="112"/>
      <c r="M39" s="113"/>
      <c r="N39" s="112"/>
      <c r="O39" s="113">
        <f t="shared" si="0"/>
        <v>0</v>
      </c>
      <c r="P39" s="157"/>
    </row>
    <row r="40" spans="1:16" ht="15" customHeight="1" thickTop="1">
      <c r="A40" s="152"/>
      <c r="B40" s="101" t="s">
        <v>189</v>
      </c>
      <c r="C40" s="129">
        <f>IF($A$40="",0,VLOOKUP($A$40,'1月積分表'!$B$6:$H$19,3,0))*25</f>
        <v>0</v>
      </c>
      <c r="D40" s="126">
        <f>IF($A$40="",0,VLOOKUP($A$40,'2月積分表'!$B$6:$H$19,3,0))*25</f>
        <v>0</v>
      </c>
      <c r="E40" s="103">
        <f>IF($A$40="",0,VLOOKUP($A$40,'3月積分表'!$B$6:$H$19,3,0))*25</f>
        <v>0</v>
      </c>
      <c r="F40" s="102"/>
      <c r="G40" s="103"/>
      <c r="H40" s="102"/>
      <c r="I40" s="103"/>
      <c r="J40" s="102"/>
      <c r="K40" s="103"/>
      <c r="L40" s="102"/>
      <c r="M40" s="103"/>
      <c r="N40" s="102"/>
      <c r="O40" s="103">
        <f t="shared" si="0"/>
        <v>0</v>
      </c>
      <c r="P40" s="155">
        <f t="shared" ref="P40" si="8">SUM(O40:O43)</f>
        <v>0</v>
      </c>
    </row>
    <row r="41" spans="1:16" ht="15" customHeight="1">
      <c r="A41" s="153"/>
      <c r="B41" s="106" t="s">
        <v>190</v>
      </c>
      <c r="C41" s="105">
        <f>IF($A$40="",0,VLOOKUP($A$40,'1月積分表'!$B$6:$H$19,4,0))*15</f>
        <v>0</v>
      </c>
      <c r="D41" s="96">
        <f>IF($A$40="",0,VLOOKUP($A$40,'2月積分表'!$B$6:$H$19,4,0))*15</f>
        <v>0</v>
      </c>
      <c r="E41" s="108">
        <f>IF($A$40="",0,VLOOKUP($A$40,'3月積分表'!$B$6:$H$19,4,0))*15</f>
        <v>0</v>
      </c>
      <c r="F41" s="107"/>
      <c r="G41" s="108"/>
      <c r="H41" s="107"/>
      <c r="I41" s="108"/>
      <c r="J41" s="107"/>
      <c r="K41" s="108"/>
      <c r="L41" s="107"/>
      <c r="M41" s="108"/>
      <c r="N41" s="107"/>
      <c r="O41" s="108">
        <f t="shared" si="0"/>
        <v>0</v>
      </c>
      <c r="P41" s="156"/>
    </row>
    <row r="42" spans="1:16" ht="15" customHeight="1">
      <c r="A42" s="153"/>
      <c r="B42" s="106" t="s">
        <v>191</v>
      </c>
      <c r="C42" s="105">
        <f>IF($A$40="",0,VLOOKUP($A$40,'1月積分表'!$B$6:$H$19,5,0))*10</f>
        <v>0</v>
      </c>
      <c r="D42" s="96">
        <f>IF($A$40="",0,VLOOKUP($A$40,'2月積分表'!$B$6:$H$19,5,0))*10</f>
        <v>0</v>
      </c>
      <c r="E42" s="108">
        <f>IF($A$40="",0,VLOOKUP($A$40,'3月積分表'!$B$6:$H$19,5,0))*10</f>
        <v>0</v>
      </c>
      <c r="F42" s="107"/>
      <c r="G42" s="108"/>
      <c r="H42" s="107"/>
      <c r="I42" s="108"/>
      <c r="J42" s="107"/>
      <c r="K42" s="108"/>
      <c r="L42" s="107"/>
      <c r="M42" s="108"/>
      <c r="N42" s="107"/>
      <c r="O42" s="108">
        <f t="shared" si="0"/>
        <v>0</v>
      </c>
      <c r="P42" s="156"/>
    </row>
    <row r="43" spans="1:16" ht="15" customHeight="1" thickBot="1">
      <c r="A43" s="158"/>
      <c r="B43" s="100" t="s">
        <v>192</v>
      </c>
      <c r="C43" s="99">
        <f>IF($A$40="",0,VLOOKUP($A$40,'1月積分表'!$B$6:$H$19,6,0))*5</f>
        <v>0</v>
      </c>
      <c r="D43" s="128">
        <f>IF($A$40="",0,VLOOKUP($A$40,'2月積分表'!$B$6:$H$19,6,0))*5</f>
        <v>0</v>
      </c>
      <c r="E43" s="115">
        <f>IF($A$40="",0,VLOOKUP($A$40,'3月積分表'!$B$6:$H$19,6,0))*5</f>
        <v>0</v>
      </c>
      <c r="F43" s="114"/>
      <c r="G43" s="115"/>
      <c r="H43" s="114"/>
      <c r="I43" s="115"/>
      <c r="J43" s="114"/>
      <c r="K43" s="115"/>
      <c r="L43" s="114"/>
      <c r="M43" s="115"/>
      <c r="N43" s="114"/>
      <c r="O43" s="115">
        <f t="shared" si="0"/>
        <v>0</v>
      </c>
      <c r="P43" s="159"/>
    </row>
    <row r="44" spans="1:16" ht="15" customHeight="1" thickTop="1">
      <c r="A44" s="160"/>
      <c r="B44" s="117" t="s">
        <v>189</v>
      </c>
      <c r="C44" s="129">
        <f>IF($A$44="",0,VLOOKUP($A$44,'1月積分表'!$B$6:$H$19,3,0))*25</f>
        <v>0</v>
      </c>
      <c r="D44" s="126">
        <f>IF($A$44="",0,VLOOKUP($A$44,'2月積分表'!$B$6:$H$19,3,0))*25</f>
        <v>0</v>
      </c>
      <c r="E44" s="104">
        <f>IF($A$44="",0,VLOOKUP($A$44,'3月積分表'!$B$6:$H$19,3,0))*25</f>
        <v>0</v>
      </c>
      <c r="F44" s="118"/>
      <c r="G44" s="104"/>
      <c r="H44" s="118"/>
      <c r="I44" s="104"/>
      <c r="J44" s="118"/>
      <c r="K44" s="104"/>
      <c r="L44" s="118"/>
      <c r="M44" s="104"/>
      <c r="N44" s="118"/>
      <c r="O44" s="104">
        <f t="shared" si="0"/>
        <v>0</v>
      </c>
      <c r="P44" s="161">
        <f t="shared" ref="P44" si="9">SUM(O44:O47)</f>
        <v>0</v>
      </c>
    </row>
    <row r="45" spans="1:16" ht="15" customHeight="1">
      <c r="A45" s="153"/>
      <c r="B45" s="106" t="s">
        <v>190</v>
      </c>
      <c r="C45" s="105">
        <f>IF($A$44="",0,VLOOKUP($A$44,'1月積分表'!$B$6:$H$19,4,0))*15</f>
        <v>0</v>
      </c>
      <c r="D45" s="96">
        <f>IF($A$44="",0,VLOOKUP($A$44,'2月積分表'!$B$6:$H$19,4,0))*15</f>
        <v>0</v>
      </c>
      <c r="E45" s="108">
        <f>IF($A$44="",0,VLOOKUP($A$44,'3月積分表'!$B$6:$H$19,4,0))*15</f>
        <v>0</v>
      </c>
      <c r="F45" s="107"/>
      <c r="G45" s="108"/>
      <c r="H45" s="107"/>
      <c r="I45" s="108"/>
      <c r="J45" s="107"/>
      <c r="K45" s="108"/>
      <c r="L45" s="107"/>
      <c r="M45" s="108"/>
      <c r="N45" s="107"/>
      <c r="O45" s="108">
        <f t="shared" si="0"/>
        <v>0</v>
      </c>
      <c r="P45" s="156"/>
    </row>
    <row r="46" spans="1:16" ht="15" customHeight="1">
      <c r="A46" s="153"/>
      <c r="B46" s="106" t="s">
        <v>191</v>
      </c>
      <c r="C46" s="105">
        <f>IF($A$44="",0,VLOOKUP($A$44,'1月積分表'!$B$6:$H$19,5,0))*10</f>
        <v>0</v>
      </c>
      <c r="D46" s="96">
        <f>IF($A$44="",0,VLOOKUP($A$44,'2月積分表'!$B$6:$H$19,5,0))*10</f>
        <v>0</v>
      </c>
      <c r="E46" s="108">
        <f>IF($A$44="",0,VLOOKUP($A$44,'3月積分表'!$B$6:$H$19,5,0))*10</f>
        <v>0</v>
      </c>
      <c r="F46" s="107"/>
      <c r="G46" s="108"/>
      <c r="H46" s="107"/>
      <c r="I46" s="108"/>
      <c r="J46" s="107"/>
      <c r="K46" s="108"/>
      <c r="L46" s="107"/>
      <c r="M46" s="108"/>
      <c r="N46" s="107"/>
      <c r="O46" s="108">
        <f t="shared" si="0"/>
        <v>0</v>
      </c>
      <c r="P46" s="156"/>
    </row>
    <row r="47" spans="1:16" ht="15" customHeight="1" thickBot="1">
      <c r="A47" s="154"/>
      <c r="B47" s="109" t="s">
        <v>192</v>
      </c>
      <c r="C47" s="99">
        <f>IF($A$44="",0,VLOOKUP($A$44,'1月積分表'!$B$6:$H$19,6,0))*5</f>
        <v>0</v>
      </c>
      <c r="D47" s="128">
        <f>IF($A$44="",0,VLOOKUP($A$44,'2月積分表'!$B$6:$H$19,6,0))*5</f>
        <v>0</v>
      </c>
      <c r="E47" s="113">
        <f>IF($A$44="",0,VLOOKUP($A$44,'3月積分表'!$B$6:$H$19,6,0))*5</f>
        <v>0</v>
      </c>
      <c r="F47" s="112"/>
      <c r="G47" s="113"/>
      <c r="H47" s="112"/>
      <c r="I47" s="113"/>
      <c r="J47" s="112"/>
      <c r="K47" s="113"/>
      <c r="L47" s="112"/>
      <c r="M47" s="113"/>
      <c r="N47" s="112"/>
      <c r="O47" s="113">
        <f t="shared" si="0"/>
        <v>0</v>
      </c>
      <c r="P47" s="157"/>
    </row>
    <row r="48" spans="1:16" ht="15" customHeight="1" thickTop="1">
      <c r="A48" s="152"/>
      <c r="B48" s="101" t="s">
        <v>189</v>
      </c>
      <c r="C48" s="129">
        <f>IF($A$48="",0,VLOOKUP($A$48,'1月積分表'!$B$6:$H$19,3,0))*25</f>
        <v>0</v>
      </c>
      <c r="D48" s="126">
        <f>IF($A$48="",0,VLOOKUP($A$48,'2月積分表'!$B$6:$H$19,3,0))*25</f>
        <v>0</v>
      </c>
      <c r="E48" s="103">
        <f>IF($A$48="",0,VLOOKUP($A$48,'3月積分表'!$B$6:$H$19,3,0))*25</f>
        <v>0</v>
      </c>
      <c r="F48" s="102"/>
      <c r="G48" s="103"/>
      <c r="H48" s="102"/>
      <c r="I48" s="103"/>
      <c r="J48" s="102"/>
      <c r="K48" s="103"/>
      <c r="L48" s="102"/>
      <c r="M48" s="103"/>
      <c r="N48" s="102"/>
      <c r="O48" s="103">
        <f t="shared" si="0"/>
        <v>0</v>
      </c>
      <c r="P48" s="155">
        <f t="shared" ref="P48" si="10">SUM(O48:O51)</f>
        <v>0</v>
      </c>
    </row>
    <row r="49" spans="1:16" ht="15" customHeight="1">
      <c r="A49" s="153"/>
      <c r="B49" s="106" t="s">
        <v>190</v>
      </c>
      <c r="C49" s="105">
        <f>IF($A$48="",0,VLOOKUP($A$48,'1月積分表'!$B$6:$H$19,4,0))*15</f>
        <v>0</v>
      </c>
      <c r="D49" s="96">
        <f>IF($A$48="",0,VLOOKUP($A$48,'2月積分表'!$B$6:$H$19,4,0))*15</f>
        <v>0</v>
      </c>
      <c r="E49" s="108">
        <f>IF($A$48="",0,VLOOKUP($A$48,'3月積分表'!$B$6:$H$19,4,0))*15</f>
        <v>0</v>
      </c>
      <c r="F49" s="107"/>
      <c r="G49" s="108"/>
      <c r="H49" s="107"/>
      <c r="I49" s="108"/>
      <c r="J49" s="107"/>
      <c r="K49" s="108"/>
      <c r="L49" s="107"/>
      <c r="M49" s="108"/>
      <c r="N49" s="107"/>
      <c r="O49" s="108">
        <f t="shared" si="0"/>
        <v>0</v>
      </c>
      <c r="P49" s="156"/>
    </row>
    <row r="50" spans="1:16" ht="15" customHeight="1">
      <c r="A50" s="153"/>
      <c r="B50" s="106" t="s">
        <v>191</v>
      </c>
      <c r="C50" s="105">
        <f>IF($A$48="",0,VLOOKUP($A$48,'1月積分表'!$B$6:$H$19,5,0))*10</f>
        <v>0</v>
      </c>
      <c r="D50" s="96">
        <f>IF($A$48="",0,VLOOKUP($A$48,'2月積分表'!$B$6:$H$19,5,0))*10</f>
        <v>0</v>
      </c>
      <c r="E50" s="108">
        <f>IF($A$48="",0,VLOOKUP($A$48,'3月積分表'!$B$6:$H$19,5,0))*10</f>
        <v>0</v>
      </c>
      <c r="F50" s="107"/>
      <c r="G50" s="108"/>
      <c r="H50" s="107"/>
      <c r="I50" s="108"/>
      <c r="J50" s="107"/>
      <c r="K50" s="108"/>
      <c r="L50" s="107"/>
      <c r="M50" s="108"/>
      <c r="N50" s="107"/>
      <c r="O50" s="108">
        <f t="shared" si="0"/>
        <v>0</v>
      </c>
      <c r="P50" s="156"/>
    </row>
    <row r="51" spans="1:16" ht="15" customHeight="1" thickBot="1">
      <c r="A51" s="158"/>
      <c r="B51" s="100" t="s">
        <v>192</v>
      </c>
      <c r="C51" s="99">
        <f>IF($A$48="",0,VLOOKUP($A$48,'1月積分表'!$B$6:$H$19,6,0))*5</f>
        <v>0</v>
      </c>
      <c r="D51" s="128">
        <f>IF($A$48="",0,VLOOKUP($A$48,'2月積分表'!$B$6:$H$19,6,0))*5</f>
        <v>0</v>
      </c>
      <c r="E51" s="115">
        <f>IF($A$48="",0,VLOOKUP($A$48,'3月積分表'!$B$6:$H$19,6,0))*5</f>
        <v>0</v>
      </c>
      <c r="F51" s="114"/>
      <c r="G51" s="115"/>
      <c r="H51" s="114"/>
      <c r="I51" s="115"/>
      <c r="J51" s="114"/>
      <c r="K51" s="115"/>
      <c r="L51" s="114"/>
      <c r="M51" s="115"/>
      <c r="N51" s="114"/>
      <c r="O51" s="115">
        <f t="shared" si="0"/>
        <v>0</v>
      </c>
      <c r="P51" s="159"/>
    </row>
    <row r="52" spans="1:16" ht="25.8" customHeight="1" thickTop="1" thickBot="1">
      <c r="A52" s="162" t="s">
        <v>185</v>
      </c>
      <c r="B52" s="163"/>
      <c r="C52" s="130">
        <f>SUM(C4:C51)</f>
        <v>75</v>
      </c>
      <c r="D52" s="123">
        <f t="shared" ref="D52:P52" si="11">SUM(D4:D51)</f>
        <v>75</v>
      </c>
      <c r="E52" s="122">
        <f t="shared" si="11"/>
        <v>0</v>
      </c>
      <c r="F52" s="123">
        <f t="shared" si="11"/>
        <v>0</v>
      </c>
      <c r="G52" s="122">
        <f t="shared" si="11"/>
        <v>0</v>
      </c>
      <c r="H52" s="123">
        <f t="shared" si="11"/>
        <v>0</v>
      </c>
      <c r="I52" s="122">
        <f t="shared" si="11"/>
        <v>0</v>
      </c>
      <c r="J52" s="123">
        <f t="shared" si="11"/>
        <v>0</v>
      </c>
      <c r="K52" s="122">
        <f t="shared" si="11"/>
        <v>0</v>
      </c>
      <c r="L52" s="123">
        <f t="shared" si="11"/>
        <v>0</v>
      </c>
      <c r="M52" s="122">
        <f t="shared" si="11"/>
        <v>0</v>
      </c>
      <c r="N52" s="123">
        <f t="shared" si="11"/>
        <v>0</v>
      </c>
      <c r="O52" s="122">
        <f t="shared" si="11"/>
        <v>150</v>
      </c>
      <c r="P52" s="124">
        <f t="shared" si="11"/>
        <v>150</v>
      </c>
    </row>
    <row r="53" spans="1:16" ht="13.2" customHeight="1">
      <c r="A53" s="125"/>
      <c r="B53" s="125"/>
    </row>
    <row r="54" spans="1:16" ht="24" customHeight="1" thickBot="1">
      <c r="A54" s="98" t="s">
        <v>170</v>
      </c>
      <c r="B54" s="125"/>
    </row>
    <row r="55" spans="1:16" ht="25.8" customHeight="1" thickTop="1">
      <c r="A55" s="164" t="s">
        <v>199</v>
      </c>
      <c r="B55" s="119" t="s">
        <v>200</v>
      </c>
      <c r="C55" s="120">
        <v>100</v>
      </c>
      <c r="D55" s="120">
        <v>505</v>
      </c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66">
        <f>SUM(N56)</f>
        <v>455</v>
      </c>
      <c r="P55" s="167"/>
    </row>
    <row r="56" spans="1:16" ht="25.8" customHeight="1" thickBot="1">
      <c r="A56" s="165"/>
      <c r="B56" s="121" t="s">
        <v>201</v>
      </c>
      <c r="C56" s="121">
        <f>SUM(C55-C52)</f>
        <v>25</v>
      </c>
      <c r="D56" s="121">
        <f t="shared" ref="D56:N56" si="12">SUM(C56-D52+D55)</f>
        <v>455</v>
      </c>
      <c r="E56" s="121">
        <f t="shared" si="12"/>
        <v>455</v>
      </c>
      <c r="F56" s="121">
        <f t="shared" si="12"/>
        <v>455</v>
      </c>
      <c r="G56" s="121">
        <f t="shared" si="12"/>
        <v>455</v>
      </c>
      <c r="H56" s="121">
        <f t="shared" si="12"/>
        <v>455</v>
      </c>
      <c r="I56" s="121">
        <f t="shared" si="12"/>
        <v>455</v>
      </c>
      <c r="J56" s="121">
        <f t="shared" si="12"/>
        <v>455</v>
      </c>
      <c r="K56" s="121">
        <f t="shared" si="12"/>
        <v>455</v>
      </c>
      <c r="L56" s="121">
        <f t="shared" si="12"/>
        <v>455</v>
      </c>
      <c r="M56" s="121">
        <f t="shared" si="12"/>
        <v>455</v>
      </c>
      <c r="N56" s="121">
        <f t="shared" si="12"/>
        <v>455</v>
      </c>
      <c r="O56" s="168"/>
      <c r="P56" s="169"/>
    </row>
    <row r="57" spans="1:16" ht="15" customHeight="1" thickTop="1"/>
  </sheetData>
  <mergeCells count="43">
    <mergeCell ref="A52:B52"/>
    <mergeCell ref="A55:A56"/>
    <mergeCell ref="O55:P56"/>
    <mergeCell ref="A40:A43"/>
    <mergeCell ref="P40:P43"/>
    <mergeCell ref="A44:A47"/>
    <mergeCell ref="P44:P47"/>
    <mergeCell ref="A48:A51"/>
    <mergeCell ref="P48:P51"/>
    <mergeCell ref="A28:A31"/>
    <mergeCell ref="P28:P31"/>
    <mergeCell ref="A32:A35"/>
    <mergeCell ref="P32:P35"/>
    <mergeCell ref="A36:A39"/>
    <mergeCell ref="P36:P39"/>
    <mergeCell ref="A16:A19"/>
    <mergeCell ref="P16:P19"/>
    <mergeCell ref="A20:A23"/>
    <mergeCell ref="P20:P23"/>
    <mergeCell ref="A24:A27"/>
    <mergeCell ref="P24:P27"/>
    <mergeCell ref="A4:A7"/>
    <mergeCell ref="P4:P7"/>
    <mergeCell ref="A8:A11"/>
    <mergeCell ref="P8:P11"/>
    <mergeCell ref="A12:A15"/>
    <mergeCell ref="P12:P15"/>
    <mergeCell ref="P2:P3"/>
    <mergeCell ref="A1:P1"/>
    <mergeCell ref="A2:B2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honeticPr fontId="3" type="noConversion"/>
  <printOptions horizontalCentered="1"/>
  <pageMargins left="0.11811023622047245" right="0.11811023622047245" top="0.31496062992125984" bottom="0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BF909-42FD-4A03-B3D2-64F4D91838A7}">
  <dimension ref="A1:I45"/>
  <sheetViews>
    <sheetView topLeftCell="A4" zoomScaleNormal="100" workbookViewId="0">
      <selection activeCell="F9" sqref="F9:G9"/>
    </sheetView>
  </sheetViews>
  <sheetFormatPr defaultRowHeight="16.2"/>
  <cols>
    <col min="1" max="1" width="6.33203125" customWidth="1"/>
    <col min="2" max="2" width="5.21875" customWidth="1"/>
    <col min="3" max="3" width="17.44140625" customWidth="1"/>
    <col min="4" max="4" width="10.77734375" customWidth="1"/>
    <col min="5" max="5" width="9" customWidth="1"/>
    <col min="6" max="6" width="5.21875" customWidth="1"/>
    <col min="7" max="7" width="18.6640625" customWidth="1"/>
    <col min="8" max="8" width="10.88671875" customWidth="1"/>
    <col min="9" max="9" width="15.21875" customWidth="1"/>
    <col min="254" max="254" width="7.33203125" customWidth="1"/>
    <col min="255" max="255" width="10.33203125" customWidth="1"/>
    <col min="256" max="256" width="12.77734375" customWidth="1"/>
    <col min="257" max="257" width="15.44140625" customWidth="1"/>
    <col min="258" max="258" width="7.33203125" customWidth="1"/>
    <col min="259" max="259" width="9.44140625" customWidth="1"/>
    <col min="260" max="260" width="14.109375" customWidth="1"/>
    <col min="261" max="261" width="15.44140625" customWidth="1"/>
    <col min="262" max="262" width="15.21875" customWidth="1"/>
    <col min="265" max="265" width="24.109375" customWidth="1"/>
    <col min="510" max="510" width="7.33203125" customWidth="1"/>
    <col min="511" max="511" width="10.33203125" customWidth="1"/>
    <col min="512" max="512" width="12.77734375" customWidth="1"/>
    <col min="513" max="513" width="15.44140625" customWidth="1"/>
    <col min="514" max="514" width="7.33203125" customWidth="1"/>
    <col min="515" max="515" width="9.44140625" customWidth="1"/>
    <col min="516" max="516" width="14.109375" customWidth="1"/>
    <col min="517" max="517" width="15.44140625" customWidth="1"/>
    <col min="518" max="518" width="15.21875" customWidth="1"/>
    <col min="521" max="521" width="24.109375" customWidth="1"/>
    <col min="766" max="766" width="7.33203125" customWidth="1"/>
    <col min="767" max="767" width="10.33203125" customWidth="1"/>
    <col min="768" max="768" width="12.77734375" customWidth="1"/>
    <col min="769" max="769" width="15.44140625" customWidth="1"/>
    <col min="770" max="770" width="7.33203125" customWidth="1"/>
    <col min="771" max="771" width="9.44140625" customWidth="1"/>
    <col min="772" max="772" width="14.109375" customWidth="1"/>
    <col min="773" max="773" width="15.44140625" customWidth="1"/>
    <col min="774" max="774" width="15.21875" customWidth="1"/>
    <col min="777" max="777" width="24.109375" customWidth="1"/>
    <col min="1022" max="1022" width="7.33203125" customWidth="1"/>
    <col min="1023" max="1023" width="10.33203125" customWidth="1"/>
    <col min="1024" max="1024" width="12.77734375" customWidth="1"/>
    <col min="1025" max="1025" width="15.44140625" customWidth="1"/>
    <col min="1026" max="1026" width="7.33203125" customWidth="1"/>
    <col min="1027" max="1027" width="9.44140625" customWidth="1"/>
    <col min="1028" max="1028" width="14.109375" customWidth="1"/>
    <col min="1029" max="1029" width="15.44140625" customWidth="1"/>
    <col min="1030" max="1030" width="15.21875" customWidth="1"/>
    <col min="1033" max="1033" width="24.109375" customWidth="1"/>
    <col min="1278" max="1278" width="7.33203125" customWidth="1"/>
    <col min="1279" max="1279" width="10.33203125" customWidth="1"/>
    <col min="1280" max="1280" width="12.77734375" customWidth="1"/>
    <col min="1281" max="1281" width="15.44140625" customWidth="1"/>
    <col min="1282" max="1282" width="7.33203125" customWidth="1"/>
    <col min="1283" max="1283" width="9.44140625" customWidth="1"/>
    <col min="1284" max="1284" width="14.109375" customWidth="1"/>
    <col min="1285" max="1285" width="15.44140625" customWidth="1"/>
    <col min="1286" max="1286" width="15.21875" customWidth="1"/>
    <col min="1289" max="1289" width="24.109375" customWidth="1"/>
    <col min="1534" max="1534" width="7.33203125" customWidth="1"/>
    <col min="1535" max="1535" width="10.33203125" customWidth="1"/>
    <col min="1536" max="1536" width="12.77734375" customWidth="1"/>
    <col min="1537" max="1537" width="15.44140625" customWidth="1"/>
    <col min="1538" max="1538" width="7.33203125" customWidth="1"/>
    <col min="1539" max="1539" width="9.44140625" customWidth="1"/>
    <col min="1540" max="1540" width="14.109375" customWidth="1"/>
    <col min="1541" max="1541" width="15.44140625" customWidth="1"/>
    <col min="1542" max="1542" width="15.21875" customWidth="1"/>
    <col min="1545" max="1545" width="24.109375" customWidth="1"/>
    <col min="1790" max="1790" width="7.33203125" customWidth="1"/>
    <col min="1791" max="1791" width="10.33203125" customWidth="1"/>
    <col min="1792" max="1792" width="12.77734375" customWidth="1"/>
    <col min="1793" max="1793" width="15.44140625" customWidth="1"/>
    <col min="1794" max="1794" width="7.33203125" customWidth="1"/>
    <col min="1795" max="1795" width="9.44140625" customWidth="1"/>
    <col min="1796" max="1796" width="14.109375" customWidth="1"/>
    <col min="1797" max="1797" width="15.44140625" customWidth="1"/>
    <col min="1798" max="1798" width="15.21875" customWidth="1"/>
    <col min="1801" max="1801" width="24.109375" customWidth="1"/>
    <col min="2046" max="2046" width="7.33203125" customWidth="1"/>
    <col min="2047" max="2047" width="10.33203125" customWidth="1"/>
    <col min="2048" max="2048" width="12.77734375" customWidth="1"/>
    <col min="2049" max="2049" width="15.44140625" customWidth="1"/>
    <col min="2050" max="2050" width="7.33203125" customWidth="1"/>
    <col min="2051" max="2051" width="9.44140625" customWidth="1"/>
    <col min="2052" max="2052" width="14.109375" customWidth="1"/>
    <col min="2053" max="2053" width="15.44140625" customWidth="1"/>
    <col min="2054" max="2054" width="15.21875" customWidth="1"/>
    <col min="2057" max="2057" width="24.109375" customWidth="1"/>
    <col min="2302" max="2302" width="7.33203125" customWidth="1"/>
    <col min="2303" max="2303" width="10.33203125" customWidth="1"/>
    <col min="2304" max="2304" width="12.77734375" customWidth="1"/>
    <col min="2305" max="2305" width="15.44140625" customWidth="1"/>
    <col min="2306" max="2306" width="7.33203125" customWidth="1"/>
    <col min="2307" max="2307" width="9.44140625" customWidth="1"/>
    <col min="2308" max="2308" width="14.109375" customWidth="1"/>
    <col min="2309" max="2309" width="15.44140625" customWidth="1"/>
    <col min="2310" max="2310" width="15.21875" customWidth="1"/>
    <col min="2313" max="2313" width="24.109375" customWidth="1"/>
    <col min="2558" max="2558" width="7.33203125" customWidth="1"/>
    <col min="2559" max="2559" width="10.33203125" customWidth="1"/>
    <col min="2560" max="2560" width="12.77734375" customWidth="1"/>
    <col min="2561" max="2561" width="15.44140625" customWidth="1"/>
    <col min="2562" max="2562" width="7.33203125" customWidth="1"/>
    <col min="2563" max="2563" width="9.44140625" customWidth="1"/>
    <col min="2564" max="2564" width="14.109375" customWidth="1"/>
    <col min="2565" max="2565" width="15.44140625" customWidth="1"/>
    <col min="2566" max="2566" width="15.21875" customWidth="1"/>
    <col min="2569" max="2569" width="24.109375" customWidth="1"/>
    <col min="2814" max="2814" width="7.33203125" customWidth="1"/>
    <col min="2815" max="2815" width="10.33203125" customWidth="1"/>
    <col min="2816" max="2816" width="12.77734375" customWidth="1"/>
    <col min="2817" max="2817" width="15.44140625" customWidth="1"/>
    <col min="2818" max="2818" width="7.33203125" customWidth="1"/>
    <col min="2819" max="2819" width="9.44140625" customWidth="1"/>
    <col min="2820" max="2820" width="14.109375" customWidth="1"/>
    <col min="2821" max="2821" width="15.44140625" customWidth="1"/>
    <col min="2822" max="2822" width="15.21875" customWidth="1"/>
    <col min="2825" max="2825" width="24.109375" customWidth="1"/>
    <col min="3070" max="3070" width="7.33203125" customWidth="1"/>
    <col min="3071" max="3071" width="10.33203125" customWidth="1"/>
    <col min="3072" max="3072" width="12.77734375" customWidth="1"/>
    <col min="3073" max="3073" width="15.44140625" customWidth="1"/>
    <col min="3074" max="3074" width="7.33203125" customWidth="1"/>
    <col min="3075" max="3075" width="9.44140625" customWidth="1"/>
    <col min="3076" max="3076" width="14.109375" customWidth="1"/>
    <col min="3077" max="3077" width="15.44140625" customWidth="1"/>
    <col min="3078" max="3078" width="15.21875" customWidth="1"/>
    <col min="3081" max="3081" width="24.109375" customWidth="1"/>
    <col min="3326" max="3326" width="7.33203125" customWidth="1"/>
    <col min="3327" max="3327" width="10.33203125" customWidth="1"/>
    <col min="3328" max="3328" width="12.77734375" customWidth="1"/>
    <col min="3329" max="3329" width="15.44140625" customWidth="1"/>
    <col min="3330" max="3330" width="7.33203125" customWidth="1"/>
    <col min="3331" max="3331" width="9.44140625" customWidth="1"/>
    <col min="3332" max="3332" width="14.109375" customWidth="1"/>
    <col min="3333" max="3333" width="15.44140625" customWidth="1"/>
    <col min="3334" max="3334" width="15.21875" customWidth="1"/>
    <col min="3337" max="3337" width="24.109375" customWidth="1"/>
    <col min="3582" max="3582" width="7.33203125" customWidth="1"/>
    <col min="3583" max="3583" width="10.33203125" customWidth="1"/>
    <col min="3584" max="3584" width="12.77734375" customWidth="1"/>
    <col min="3585" max="3585" width="15.44140625" customWidth="1"/>
    <col min="3586" max="3586" width="7.33203125" customWidth="1"/>
    <col min="3587" max="3587" width="9.44140625" customWidth="1"/>
    <col min="3588" max="3588" width="14.109375" customWidth="1"/>
    <col min="3589" max="3589" width="15.44140625" customWidth="1"/>
    <col min="3590" max="3590" width="15.21875" customWidth="1"/>
    <col min="3593" max="3593" width="24.109375" customWidth="1"/>
    <col min="3838" max="3838" width="7.33203125" customWidth="1"/>
    <col min="3839" max="3839" width="10.33203125" customWidth="1"/>
    <col min="3840" max="3840" width="12.77734375" customWidth="1"/>
    <col min="3841" max="3841" width="15.44140625" customWidth="1"/>
    <col min="3842" max="3842" width="7.33203125" customWidth="1"/>
    <col min="3843" max="3843" width="9.44140625" customWidth="1"/>
    <col min="3844" max="3844" width="14.109375" customWidth="1"/>
    <col min="3845" max="3845" width="15.44140625" customWidth="1"/>
    <col min="3846" max="3846" width="15.21875" customWidth="1"/>
    <col min="3849" max="3849" width="24.109375" customWidth="1"/>
    <col min="4094" max="4094" width="7.33203125" customWidth="1"/>
    <col min="4095" max="4095" width="10.33203125" customWidth="1"/>
    <col min="4096" max="4096" width="12.77734375" customWidth="1"/>
    <col min="4097" max="4097" width="15.44140625" customWidth="1"/>
    <col min="4098" max="4098" width="7.33203125" customWidth="1"/>
    <col min="4099" max="4099" width="9.44140625" customWidth="1"/>
    <col min="4100" max="4100" width="14.109375" customWidth="1"/>
    <col min="4101" max="4101" width="15.44140625" customWidth="1"/>
    <col min="4102" max="4102" width="15.21875" customWidth="1"/>
    <col min="4105" max="4105" width="24.109375" customWidth="1"/>
    <col min="4350" max="4350" width="7.33203125" customWidth="1"/>
    <col min="4351" max="4351" width="10.33203125" customWidth="1"/>
    <col min="4352" max="4352" width="12.77734375" customWidth="1"/>
    <col min="4353" max="4353" width="15.44140625" customWidth="1"/>
    <col min="4354" max="4354" width="7.33203125" customWidth="1"/>
    <col min="4355" max="4355" width="9.44140625" customWidth="1"/>
    <col min="4356" max="4356" width="14.109375" customWidth="1"/>
    <col min="4357" max="4357" width="15.44140625" customWidth="1"/>
    <col min="4358" max="4358" width="15.21875" customWidth="1"/>
    <col min="4361" max="4361" width="24.109375" customWidth="1"/>
    <col min="4606" max="4606" width="7.33203125" customWidth="1"/>
    <col min="4607" max="4607" width="10.33203125" customWidth="1"/>
    <col min="4608" max="4608" width="12.77734375" customWidth="1"/>
    <col min="4609" max="4609" width="15.44140625" customWidth="1"/>
    <col min="4610" max="4610" width="7.33203125" customWidth="1"/>
    <col min="4611" max="4611" width="9.44140625" customWidth="1"/>
    <col min="4612" max="4612" width="14.109375" customWidth="1"/>
    <col min="4613" max="4613" width="15.44140625" customWidth="1"/>
    <col min="4614" max="4614" width="15.21875" customWidth="1"/>
    <col min="4617" max="4617" width="24.109375" customWidth="1"/>
    <col min="4862" max="4862" width="7.33203125" customWidth="1"/>
    <col min="4863" max="4863" width="10.33203125" customWidth="1"/>
    <col min="4864" max="4864" width="12.77734375" customWidth="1"/>
    <col min="4865" max="4865" width="15.44140625" customWidth="1"/>
    <col min="4866" max="4866" width="7.33203125" customWidth="1"/>
    <col min="4867" max="4867" width="9.44140625" customWidth="1"/>
    <col min="4868" max="4868" width="14.109375" customWidth="1"/>
    <col min="4869" max="4869" width="15.44140625" customWidth="1"/>
    <col min="4870" max="4870" width="15.21875" customWidth="1"/>
    <col min="4873" max="4873" width="24.109375" customWidth="1"/>
    <col min="5118" max="5118" width="7.33203125" customWidth="1"/>
    <col min="5119" max="5119" width="10.33203125" customWidth="1"/>
    <col min="5120" max="5120" width="12.77734375" customWidth="1"/>
    <col min="5121" max="5121" width="15.44140625" customWidth="1"/>
    <col min="5122" max="5122" width="7.33203125" customWidth="1"/>
    <col min="5123" max="5123" width="9.44140625" customWidth="1"/>
    <col min="5124" max="5124" width="14.109375" customWidth="1"/>
    <col min="5125" max="5125" width="15.44140625" customWidth="1"/>
    <col min="5126" max="5126" width="15.21875" customWidth="1"/>
    <col min="5129" max="5129" width="24.109375" customWidth="1"/>
    <col min="5374" max="5374" width="7.33203125" customWidth="1"/>
    <col min="5375" max="5375" width="10.33203125" customWidth="1"/>
    <col min="5376" max="5376" width="12.77734375" customWidth="1"/>
    <col min="5377" max="5377" width="15.44140625" customWidth="1"/>
    <col min="5378" max="5378" width="7.33203125" customWidth="1"/>
    <col min="5379" max="5379" width="9.44140625" customWidth="1"/>
    <col min="5380" max="5380" width="14.109375" customWidth="1"/>
    <col min="5381" max="5381" width="15.44140625" customWidth="1"/>
    <col min="5382" max="5382" width="15.21875" customWidth="1"/>
    <col min="5385" max="5385" width="24.109375" customWidth="1"/>
    <col min="5630" max="5630" width="7.33203125" customWidth="1"/>
    <col min="5631" max="5631" width="10.33203125" customWidth="1"/>
    <col min="5632" max="5632" width="12.77734375" customWidth="1"/>
    <col min="5633" max="5633" width="15.44140625" customWidth="1"/>
    <col min="5634" max="5634" width="7.33203125" customWidth="1"/>
    <col min="5635" max="5635" width="9.44140625" customWidth="1"/>
    <col min="5636" max="5636" width="14.109375" customWidth="1"/>
    <col min="5637" max="5637" width="15.44140625" customWidth="1"/>
    <col min="5638" max="5638" width="15.21875" customWidth="1"/>
    <col min="5641" max="5641" width="24.109375" customWidth="1"/>
    <col min="5886" max="5886" width="7.33203125" customWidth="1"/>
    <col min="5887" max="5887" width="10.33203125" customWidth="1"/>
    <col min="5888" max="5888" width="12.77734375" customWidth="1"/>
    <col min="5889" max="5889" width="15.44140625" customWidth="1"/>
    <col min="5890" max="5890" width="7.33203125" customWidth="1"/>
    <col min="5891" max="5891" width="9.44140625" customWidth="1"/>
    <col min="5892" max="5892" width="14.109375" customWidth="1"/>
    <col min="5893" max="5893" width="15.44140625" customWidth="1"/>
    <col min="5894" max="5894" width="15.21875" customWidth="1"/>
    <col min="5897" max="5897" width="24.109375" customWidth="1"/>
    <col min="6142" max="6142" width="7.33203125" customWidth="1"/>
    <col min="6143" max="6143" width="10.33203125" customWidth="1"/>
    <col min="6144" max="6144" width="12.77734375" customWidth="1"/>
    <col min="6145" max="6145" width="15.44140625" customWidth="1"/>
    <col min="6146" max="6146" width="7.33203125" customWidth="1"/>
    <col min="6147" max="6147" width="9.44140625" customWidth="1"/>
    <col min="6148" max="6148" width="14.109375" customWidth="1"/>
    <col min="6149" max="6149" width="15.44140625" customWidth="1"/>
    <col min="6150" max="6150" width="15.21875" customWidth="1"/>
    <col min="6153" max="6153" width="24.109375" customWidth="1"/>
    <col min="6398" max="6398" width="7.33203125" customWidth="1"/>
    <col min="6399" max="6399" width="10.33203125" customWidth="1"/>
    <col min="6400" max="6400" width="12.77734375" customWidth="1"/>
    <col min="6401" max="6401" width="15.44140625" customWidth="1"/>
    <col min="6402" max="6402" width="7.33203125" customWidth="1"/>
    <col min="6403" max="6403" width="9.44140625" customWidth="1"/>
    <col min="6404" max="6404" width="14.109375" customWidth="1"/>
    <col min="6405" max="6405" width="15.44140625" customWidth="1"/>
    <col min="6406" max="6406" width="15.21875" customWidth="1"/>
    <col min="6409" max="6409" width="24.109375" customWidth="1"/>
    <col min="6654" max="6654" width="7.33203125" customWidth="1"/>
    <col min="6655" max="6655" width="10.33203125" customWidth="1"/>
    <col min="6656" max="6656" width="12.77734375" customWidth="1"/>
    <col min="6657" max="6657" width="15.44140625" customWidth="1"/>
    <col min="6658" max="6658" width="7.33203125" customWidth="1"/>
    <col min="6659" max="6659" width="9.44140625" customWidth="1"/>
    <col min="6660" max="6660" width="14.109375" customWidth="1"/>
    <col min="6661" max="6661" width="15.44140625" customWidth="1"/>
    <col min="6662" max="6662" width="15.21875" customWidth="1"/>
    <col min="6665" max="6665" width="24.109375" customWidth="1"/>
    <col min="6910" max="6910" width="7.33203125" customWidth="1"/>
    <col min="6911" max="6911" width="10.33203125" customWidth="1"/>
    <col min="6912" max="6912" width="12.77734375" customWidth="1"/>
    <col min="6913" max="6913" width="15.44140625" customWidth="1"/>
    <col min="6914" max="6914" width="7.33203125" customWidth="1"/>
    <col min="6915" max="6915" width="9.44140625" customWidth="1"/>
    <col min="6916" max="6916" width="14.109375" customWidth="1"/>
    <col min="6917" max="6917" width="15.44140625" customWidth="1"/>
    <col min="6918" max="6918" width="15.21875" customWidth="1"/>
    <col min="6921" max="6921" width="24.109375" customWidth="1"/>
    <col min="7166" max="7166" width="7.33203125" customWidth="1"/>
    <col min="7167" max="7167" width="10.33203125" customWidth="1"/>
    <col min="7168" max="7168" width="12.77734375" customWidth="1"/>
    <col min="7169" max="7169" width="15.44140625" customWidth="1"/>
    <col min="7170" max="7170" width="7.33203125" customWidth="1"/>
    <col min="7171" max="7171" width="9.44140625" customWidth="1"/>
    <col min="7172" max="7172" width="14.109375" customWidth="1"/>
    <col min="7173" max="7173" width="15.44140625" customWidth="1"/>
    <col min="7174" max="7174" width="15.21875" customWidth="1"/>
    <col min="7177" max="7177" width="24.109375" customWidth="1"/>
    <col min="7422" max="7422" width="7.33203125" customWidth="1"/>
    <col min="7423" max="7423" width="10.33203125" customWidth="1"/>
    <col min="7424" max="7424" width="12.77734375" customWidth="1"/>
    <col min="7425" max="7425" width="15.44140625" customWidth="1"/>
    <col min="7426" max="7426" width="7.33203125" customWidth="1"/>
    <col min="7427" max="7427" width="9.44140625" customWidth="1"/>
    <col min="7428" max="7428" width="14.109375" customWidth="1"/>
    <col min="7429" max="7429" width="15.44140625" customWidth="1"/>
    <col min="7430" max="7430" width="15.21875" customWidth="1"/>
    <col min="7433" max="7433" width="24.109375" customWidth="1"/>
    <col min="7678" max="7678" width="7.33203125" customWidth="1"/>
    <col min="7679" max="7679" width="10.33203125" customWidth="1"/>
    <col min="7680" max="7680" width="12.77734375" customWidth="1"/>
    <col min="7681" max="7681" width="15.44140625" customWidth="1"/>
    <col min="7682" max="7682" width="7.33203125" customWidth="1"/>
    <col min="7683" max="7683" width="9.44140625" customWidth="1"/>
    <col min="7684" max="7684" width="14.109375" customWidth="1"/>
    <col min="7685" max="7685" width="15.44140625" customWidth="1"/>
    <col min="7686" max="7686" width="15.21875" customWidth="1"/>
    <col min="7689" max="7689" width="24.109375" customWidth="1"/>
    <col min="7934" max="7934" width="7.33203125" customWidth="1"/>
    <col min="7935" max="7935" width="10.33203125" customWidth="1"/>
    <col min="7936" max="7936" width="12.77734375" customWidth="1"/>
    <col min="7937" max="7937" width="15.44140625" customWidth="1"/>
    <col min="7938" max="7938" width="7.33203125" customWidth="1"/>
    <col min="7939" max="7939" width="9.44140625" customWidth="1"/>
    <col min="7940" max="7940" width="14.109375" customWidth="1"/>
    <col min="7941" max="7941" width="15.44140625" customWidth="1"/>
    <col min="7942" max="7942" width="15.21875" customWidth="1"/>
    <col min="7945" max="7945" width="24.109375" customWidth="1"/>
    <col min="8190" max="8190" width="7.33203125" customWidth="1"/>
    <col min="8191" max="8191" width="10.33203125" customWidth="1"/>
    <col min="8192" max="8192" width="12.77734375" customWidth="1"/>
    <col min="8193" max="8193" width="15.44140625" customWidth="1"/>
    <col min="8194" max="8194" width="7.33203125" customWidth="1"/>
    <col min="8195" max="8195" width="9.44140625" customWidth="1"/>
    <col min="8196" max="8196" width="14.109375" customWidth="1"/>
    <col min="8197" max="8197" width="15.44140625" customWidth="1"/>
    <col min="8198" max="8198" width="15.21875" customWidth="1"/>
    <col min="8201" max="8201" width="24.109375" customWidth="1"/>
    <col min="8446" max="8446" width="7.33203125" customWidth="1"/>
    <col min="8447" max="8447" width="10.33203125" customWidth="1"/>
    <col min="8448" max="8448" width="12.77734375" customWidth="1"/>
    <col min="8449" max="8449" width="15.44140625" customWidth="1"/>
    <col min="8450" max="8450" width="7.33203125" customWidth="1"/>
    <col min="8451" max="8451" width="9.44140625" customWidth="1"/>
    <col min="8452" max="8452" width="14.109375" customWidth="1"/>
    <col min="8453" max="8453" width="15.44140625" customWidth="1"/>
    <col min="8454" max="8454" width="15.21875" customWidth="1"/>
    <col min="8457" max="8457" width="24.109375" customWidth="1"/>
    <col min="8702" max="8702" width="7.33203125" customWidth="1"/>
    <col min="8703" max="8703" width="10.33203125" customWidth="1"/>
    <col min="8704" max="8704" width="12.77734375" customWidth="1"/>
    <col min="8705" max="8705" width="15.44140625" customWidth="1"/>
    <col min="8706" max="8706" width="7.33203125" customWidth="1"/>
    <col min="8707" max="8707" width="9.44140625" customWidth="1"/>
    <col min="8708" max="8708" width="14.109375" customWidth="1"/>
    <col min="8709" max="8709" width="15.44140625" customWidth="1"/>
    <col min="8710" max="8710" width="15.21875" customWidth="1"/>
    <col min="8713" max="8713" width="24.109375" customWidth="1"/>
    <col min="8958" max="8958" width="7.33203125" customWidth="1"/>
    <col min="8959" max="8959" width="10.33203125" customWidth="1"/>
    <col min="8960" max="8960" width="12.77734375" customWidth="1"/>
    <col min="8961" max="8961" width="15.44140625" customWidth="1"/>
    <col min="8962" max="8962" width="7.33203125" customWidth="1"/>
    <col min="8963" max="8963" width="9.44140625" customWidth="1"/>
    <col min="8964" max="8964" width="14.109375" customWidth="1"/>
    <col min="8965" max="8965" width="15.44140625" customWidth="1"/>
    <col min="8966" max="8966" width="15.21875" customWidth="1"/>
    <col min="8969" max="8969" width="24.109375" customWidth="1"/>
    <col min="9214" max="9214" width="7.33203125" customWidth="1"/>
    <col min="9215" max="9215" width="10.33203125" customWidth="1"/>
    <col min="9216" max="9216" width="12.77734375" customWidth="1"/>
    <col min="9217" max="9217" width="15.44140625" customWidth="1"/>
    <col min="9218" max="9218" width="7.33203125" customWidth="1"/>
    <col min="9219" max="9219" width="9.44140625" customWidth="1"/>
    <col min="9220" max="9220" width="14.109375" customWidth="1"/>
    <col min="9221" max="9221" width="15.44140625" customWidth="1"/>
    <col min="9222" max="9222" width="15.21875" customWidth="1"/>
    <col min="9225" max="9225" width="24.109375" customWidth="1"/>
    <col min="9470" max="9470" width="7.33203125" customWidth="1"/>
    <col min="9471" max="9471" width="10.33203125" customWidth="1"/>
    <col min="9472" max="9472" width="12.77734375" customWidth="1"/>
    <col min="9473" max="9473" width="15.44140625" customWidth="1"/>
    <col min="9474" max="9474" width="7.33203125" customWidth="1"/>
    <col min="9475" max="9475" width="9.44140625" customWidth="1"/>
    <col min="9476" max="9476" width="14.109375" customWidth="1"/>
    <col min="9477" max="9477" width="15.44140625" customWidth="1"/>
    <col min="9478" max="9478" width="15.21875" customWidth="1"/>
    <col min="9481" max="9481" width="24.109375" customWidth="1"/>
    <col min="9726" max="9726" width="7.33203125" customWidth="1"/>
    <col min="9727" max="9727" width="10.33203125" customWidth="1"/>
    <col min="9728" max="9728" width="12.77734375" customWidth="1"/>
    <col min="9729" max="9729" width="15.44140625" customWidth="1"/>
    <col min="9730" max="9730" width="7.33203125" customWidth="1"/>
    <col min="9731" max="9731" width="9.44140625" customWidth="1"/>
    <col min="9732" max="9732" width="14.109375" customWidth="1"/>
    <col min="9733" max="9733" width="15.44140625" customWidth="1"/>
    <col min="9734" max="9734" width="15.21875" customWidth="1"/>
    <col min="9737" max="9737" width="24.109375" customWidth="1"/>
    <col min="9982" max="9982" width="7.33203125" customWidth="1"/>
    <col min="9983" max="9983" width="10.33203125" customWidth="1"/>
    <col min="9984" max="9984" width="12.77734375" customWidth="1"/>
    <col min="9985" max="9985" width="15.44140625" customWidth="1"/>
    <col min="9986" max="9986" width="7.33203125" customWidth="1"/>
    <col min="9987" max="9987" width="9.44140625" customWidth="1"/>
    <col min="9988" max="9988" width="14.109375" customWidth="1"/>
    <col min="9989" max="9989" width="15.44140625" customWidth="1"/>
    <col min="9990" max="9990" width="15.21875" customWidth="1"/>
    <col min="9993" max="9993" width="24.109375" customWidth="1"/>
    <col min="10238" max="10238" width="7.33203125" customWidth="1"/>
    <col min="10239" max="10239" width="10.33203125" customWidth="1"/>
    <col min="10240" max="10240" width="12.77734375" customWidth="1"/>
    <col min="10241" max="10241" width="15.44140625" customWidth="1"/>
    <col min="10242" max="10242" width="7.33203125" customWidth="1"/>
    <col min="10243" max="10243" width="9.44140625" customWidth="1"/>
    <col min="10244" max="10244" width="14.109375" customWidth="1"/>
    <col min="10245" max="10245" width="15.44140625" customWidth="1"/>
    <col min="10246" max="10246" width="15.21875" customWidth="1"/>
    <col min="10249" max="10249" width="24.109375" customWidth="1"/>
    <col min="10494" max="10494" width="7.33203125" customWidth="1"/>
    <col min="10495" max="10495" width="10.33203125" customWidth="1"/>
    <col min="10496" max="10496" width="12.77734375" customWidth="1"/>
    <col min="10497" max="10497" width="15.44140625" customWidth="1"/>
    <col min="10498" max="10498" width="7.33203125" customWidth="1"/>
    <col min="10499" max="10499" width="9.44140625" customWidth="1"/>
    <col min="10500" max="10500" width="14.109375" customWidth="1"/>
    <col min="10501" max="10501" width="15.44140625" customWidth="1"/>
    <col min="10502" max="10502" width="15.21875" customWidth="1"/>
    <col min="10505" max="10505" width="24.109375" customWidth="1"/>
    <col min="10750" max="10750" width="7.33203125" customWidth="1"/>
    <col min="10751" max="10751" width="10.33203125" customWidth="1"/>
    <col min="10752" max="10752" width="12.77734375" customWidth="1"/>
    <col min="10753" max="10753" width="15.44140625" customWidth="1"/>
    <col min="10754" max="10754" width="7.33203125" customWidth="1"/>
    <col min="10755" max="10755" width="9.44140625" customWidth="1"/>
    <col min="10756" max="10756" width="14.109375" customWidth="1"/>
    <col min="10757" max="10757" width="15.44140625" customWidth="1"/>
    <col min="10758" max="10758" width="15.21875" customWidth="1"/>
    <col min="10761" max="10761" width="24.109375" customWidth="1"/>
    <col min="11006" max="11006" width="7.33203125" customWidth="1"/>
    <col min="11007" max="11007" width="10.33203125" customWidth="1"/>
    <col min="11008" max="11008" width="12.77734375" customWidth="1"/>
    <col min="11009" max="11009" width="15.44140625" customWidth="1"/>
    <col min="11010" max="11010" width="7.33203125" customWidth="1"/>
    <col min="11011" max="11011" width="9.44140625" customWidth="1"/>
    <col min="11012" max="11012" width="14.109375" customWidth="1"/>
    <col min="11013" max="11013" width="15.44140625" customWidth="1"/>
    <col min="11014" max="11014" width="15.21875" customWidth="1"/>
    <col min="11017" max="11017" width="24.109375" customWidth="1"/>
    <col min="11262" max="11262" width="7.33203125" customWidth="1"/>
    <col min="11263" max="11263" width="10.33203125" customWidth="1"/>
    <col min="11264" max="11264" width="12.77734375" customWidth="1"/>
    <col min="11265" max="11265" width="15.44140625" customWidth="1"/>
    <col min="11266" max="11266" width="7.33203125" customWidth="1"/>
    <col min="11267" max="11267" width="9.44140625" customWidth="1"/>
    <col min="11268" max="11268" width="14.109375" customWidth="1"/>
    <col min="11269" max="11269" width="15.44140625" customWidth="1"/>
    <col min="11270" max="11270" width="15.21875" customWidth="1"/>
    <col min="11273" max="11273" width="24.109375" customWidth="1"/>
    <col min="11518" max="11518" width="7.33203125" customWidth="1"/>
    <col min="11519" max="11519" width="10.33203125" customWidth="1"/>
    <col min="11520" max="11520" width="12.77734375" customWidth="1"/>
    <col min="11521" max="11521" width="15.44140625" customWidth="1"/>
    <col min="11522" max="11522" width="7.33203125" customWidth="1"/>
    <col min="11523" max="11523" width="9.44140625" customWidth="1"/>
    <col min="11524" max="11524" width="14.109375" customWidth="1"/>
    <col min="11525" max="11525" width="15.44140625" customWidth="1"/>
    <col min="11526" max="11526" width="15.21875" customWidth="1"/>
    <col min="11529" max="11529" width="24.109375" customWidth="1"/>
    <col min="11774" max="11774" width="7.33203125" customWidth="1"/>
    <col min="11775" max="11775" width="10.33203125" customWidth="1"/>
    <col min="11776" max="11776" width="12.77734375" customWidth="1"/>
    <col min="11777" max="11777" width="15.44140625" customWidth="1"/>
    <col min="11778" max="11778" width="7.33203125" customWidth="1"/>
    <col min="11779" max="11779" width="9.44140625" customWidth="1"/>
    <col min="11780" max="11780" width="14.109375" customWidth="1"/>
    <col min="11781" max="11781" width="15.44140625" customWidth="1"/>
    <col min="11782" max="11782" width="15.21875" customWidth="1"/>
    <col min="11785" max="11785" width="24.109375" customWidth="1"/>
    <col min="12030" max="12030" width="7.33203125" customWidth="1"/>
    <col min="12031" max="12031" width="10.33203125" customWidth="1"/>
    <col min="12032" max="12032" width="12.77734375" customWidth="1"/>
    <col min="12033" max="12033" width="15.44140625" customWidth="1"/>
    <col min="12034" max="12034" width="7.33203125" customWidth="1"/>
    <col min="12035" max="12035" width="9.44140625" customWidth="1"/>
    <col min="12036" max="12036" width="14.109375" customWidth="1"/>
    <col min="12037" max="12037" width="15.44140625" customWidth="1"/>
    <col min="12038" max="12038" width="15.21875" customWidth="1"/>
    <col min="12041" max="12041" width="24.109375" customWidth="1"/>
    <col min="12286" max="12286" width="7.33203125" customWidth="1"/>
    <col min="12287" max="12287" width="10.33203125" customWidth="1"/>
    <col min="12288" max="12288" width="12.77734375" customWidth="1"/>
    <col min="12289" max="12289" width="15.44140625" customWidth="1"/>
    <col min="12290" max="12290" width="7.33203125" customWidth="1"/>
    <col min="12291" max="12291" width="9.44140625" customWidth="1"/>
    <col min="12292" max="12292" width="14.109375" customWidth="1"/>
    <col min="12293" max="12293" width="15.44140625" customWidth="1"/>
    <col min="12294" max="12294" width="15.21875" customWidth="1"/>
    <col min="12297" max="12297" width="24.109375" customWidth="1"/>
    <col min="12542" max="12542" width="7.33203125" customWidth="1"/>
    <col min="12543" max="12543" width="10.33203125" customWidth="1"/>
    <col min="12544" max="12544" width="12.77734375" customWidth="1"/>
    <col min="12545" max="12545" width="15.44140625" customWidth="1"/>
    <col min="12546" max="12546" width="7.33203125" customWidth="1"/>
    <col min="12547" max="12547" width="9.44140625" customWidth="1"/>
    <col min="12548" max="12548" width="14.109375" customWidth="1"/>
    <col min="12549" max="12549" width="15.44140625" customWidth="1"/>
    <col min="12550" max="12550" width="15.21875" customWidth="1"/>
    <col min="12553" max="12553" width="24.109375" customWidth="1"/>
    <col min="12798" max="12798" width="7.33203125" customWidth="1"/>
    <col min="12799" max="12799" width="10.33203125" customWidth="1"/>
    <col min="12800" max="12800" width="12.77734375" customWidth="1"/>
    <col min="12801" max="12801" width="15.44140625" customWidth="1"/>
    <col min="12802" max="12802" width="7.33203125" customWidth="1"/>
    <col min="12803" max="12803" width="9.44140625" customWidth="1"/>
    <col min="12804" max="12804" width="14.109375" customWidth="1"/>
    <col min="12805" max="12805" width="15.44140625" customWidth="1"/>
    <col min="12806" max="12806" width="15.21875" customWidth="1"/>
    <col min="12809" max="12809" width="24.109375" customWidth="1"/>
    <col min="13054" max="13054" width="7.33203125" customWidth="1"/>
    <col min="13055" max="13055" width="10.33203125" customWidth="1"/>
    <col min="13056" max="13056" width="12.77734375" customWidth="1"/>
    <col min="13057" max="13057" width="15.44140625" customWidth="1"/>
    <col min="13058" max="13058" width="7.33203125" customWidth="1"/>
    <col min="13059" max="13059" width="9.44140625" customWidth="1"/>
    <col min="13060" max="13060" width="14.109375" customWidth="1"/>
    <col min="13061" max="13061" width="15.44140625" customWidth="1"/>
    <col min="13062" max="13062" width="15.21875" customWidth="1"/>
    <col min="13065" max="13065" width="24.109375" customWidth="1"/>
    <col min="13310" max="13310" width="7.33203125" customWidth="1"/>
    <col min="13311" max="13311" width="10.33203125" customWidth="1"/>
    <col min="13312" max="13312" width="12.77734375" customWidth="1"/>
    <col min="13313" max="13313" width="15.44140625" customWidth="1"/>
    <col min="13314" max="13314" width="7.33203125" customWidth="1"/>
    <col min="13315" max="13315" width="9.44140625" customWidth="1"/>
    <col min="13316" max="13316" width="14.109375" customWidth="1"/>
    <col min="13317" max="13317" width="15.44140625" customWidth="1"/>
    <col min="13318" max="13318" width="15.21875" customWidth="1"/>
    <col min="13321" max="13321" width="24.109375" customWidth="1"/>
    <col min="13566" max="13566" width="7.33203125" customWidth="1"/>
    <col min="13567" max="13567" width="10.33203125" customWidth="1"/>
    <col min="13568" max="13568" width="12.77734375" customWidth="1"/>
    <col min="13569" max="13569" width="15.44140625" customWidth="1"/>
    <col min="13570" max="13570" width="7.33203125" customWidth="1"/>
    <col min="13571" max="13571" width="9.44140625" customWidth="1"/>
    <col min="13572" max="13572" width="14.109375" customWidth="1"/>
    <col min="13573" max="13573" width="15.44140625" customWidth="1"/>
    <col min="13574" max="13574" width="15.21875" customWidth="1"/>
    <col min="13577" max="13577" width="24.109375" customWidth="1"/>
    <col min="13822" max="13822" width="7.33203125" customWidth="1"/>
    <col min="13823" max="13823" width="10.33203125" customWidth="1"/>
    <col min="13824" max="13824" width="12.77734375" customWidth="1"/>
    <col min="13825" max="13825" width="15.44140625" customWidth="1"/>
    <col min="13826" max="13826" width="7.33203125" customWidth="1"/>
    <col min="13827" max="13827" width="9.44140625" customWidth="1"/>
    <col min="13828" max="13828" width="14.109375" customWidth="1"/>
    <col min="13829" max="13829" width="15.44140625" customWidth="1"/>
    <col min="13830" max="13830" width="15.21875" customWidth="1"/>
    <col min="13833" max="13833" width="24.109375" customWidth="1"/>
    <col min="14078" max="14078" width="7.33203125" customWidth="1"/>
    <col min="14079" max="14079" width="10.33203125" customWidth="1"/>
    <col min="14080" max="14080" width="12.77734375" customWidth="1"/>
    <col min="14081" max="14081" width="15.44140625" customWidth="1"/>
    <col min="14082" max="14082" width="7.33203125" customWidth="1"/>
    <col min="14083" max="14083" width="9.44140625" customWidth="1"/>
    <col min="14084" max="14084" width="14.109375" customWidth="1"/>
    <col min="14085" max="14085" width="15.44140625" customWidth="1"/>
    <col min="14086" max="14086" width="15.21875" customWidth="1"/>
    <col min="14089" max="14089" width="24.109375" customWidth="1"/>
    <col min="14334" max="14334" width="7.33203125" customWidth="1"/>
    <col min="14335" max="14335" width="10.33203125" customWidth="1"/>
    <col min="14336" max="14336" width="12.77734375" customWidth="1"/>
    <col min="14337" max="14337" width="15.44140625" customWidth="1"/>
    <col min="14338" max="14338" width="7.33203125" customWidth="1"/>
    <col min="14339" max="14339" width="9.44140625" customWidth="1"/>
    <col min="14340" max="14340" width="14.109375" customWidth="1"/>
    <col min="14341" max="14341" width="15.44140625" customWidth="1"/>
    <col min="14342" max="14342" width="15.21875" customWidth="1"/>
    <col min="14345" max="14345" width="24.109375" customWidth="1"/>
    <col min="14590" max="14590" width="7.33203125" customWidth="1"/>
    <col min="14591" max="14591" width="10.33203125" customWidth="1"/>
    <col min="14592" max="14592" width="12.77734375" customWidth="1"/>
    <col min="14593" max="14593" width="15.44140625" customWidth="1"/>
    <col min="14594" max="14594" width="7.33203125" customWidth="1"/>
    <col min="14595" max="14595" width="9.44140625" customWidth="1"/>
    <col min="14596" max="14596" width="14.109375" customWidth="1"/>
    <col min="14597" max="14597" width="15.44140625" customWidth="1"/>
    <col min="14598" max="14598" width="15.21875" customWidth="1"/>
    <col min="14601" max="14601" width="24.109375" customWidth="1"/>
    <col min="14846" max="14846" width="7.33203125" customWidth="1"/>
    <col min="14847" max="14847" width="10.33203125" customWidth="1"/>
    <col min="14848" max="14848" width="12.77734375" customWidth="1"/>
    <col min="14849" max="14849" width="15.44140625" customWidth="1"/>
    <col min="14850" max="14850" width="7.33203125" customWidth="1"/>
    <col min="14851" max="14851" width="9.44140625" customWidth="1"/>
    <col min="14852" max="14852" width="14.109375" customWidth="1"/>
    <col min="14853" max="14853" width="15.44140625" customWidth="1"/>
    <col min="14854" max="14854" width="15.21875" customWidth="1"/>
    <col min="14857" max="14857" width="24.109375" customWidth="1"/>
    <col min="15102" max="15102" width="7.33203125" customWidth="1"/>
    <col min="15103" max="15103" width="10.33203125" customWidth="1"/>
    <col min="15104" max="15104" width="12.77734375" customWidth="1"/>
    <col min="15105" max="15105" width="15.44140625" customWidth="1"/>
    <col min="15106" max="15106" width="7.33203125" customWidth="1"/>
    <col min="15107" max="15107" width="9.44140625" customWidth="1"/>
    <col min="15108" max="15108" width="14.109375" customWidth="1"/>
    <col min="15109" max="15109" width="15.44140625" customWidth="1"/>
    <col min="15110" max="15110" width="15.21875" customWidth="1"/>
    <col min="15113" max="15113" width="24.109375" customWidth="1"/>
    <col min="15358" max="15358" width="7.33203125" customWidth="1"/>
    <col min="15359" max="15359" width="10.33203125" customWidth="1"/>
    <col min="15360" max="15360" width="12.77734375" customWidth="1"/>
    <col min="15361" max="15361" width="15.44140625" customWidth="1"/>
    <col min="15362" max="15362" width="7.33203125" customWidth="1"/>
    <col min="15363" max="15363" width="9.44140625" customWidth="1"/>
    <col min="15364" max="15364" width="14.109375" customWidth="1"/>
    <col min="15365" max="15365" width="15.44140625" customWidth="1"/>
    <col min="15366" max="15366" width="15.21875" customWidth="1"/>
    <col min="15369" max="15369" width="24.109375" customWidth="1"/>
    <col min="15614" max="15614" width="7.33203125" customWidth="1"/>
    <col min="15615" max="15615" width="10.33203125" customWidth="1"/>
    <col min="15616" max="15616" width="12.77734375" customWidth="1"/>
    <col min="15617" max="15617" width="15.44140625" customWidth="1"/>
    <col min="15618" max="15618" width="7.33203125" customWidth="1"/>
    <col min="15619" max="15619" width="9.44140625" customWidth="1"/>
    <col min="15620" max="15620" width="14.109375" customWidth="1"/>
    <col min="15621" max="15621" width="15.44140625" customWidth="1"/>
    <col min="15622" max="15622" width="15.21875" customWidth="1"/>
    <col min="15625" max="15625" width="24.109375" customWidth="1"/>
    <col min="15870" max="15870" width="7.33203125" customWidth="1"/>
    <col min="15871" max="15871" width="10.33203125" customWidth="1"/>
    <col min="15872" max="15872" width="12.77734375" customWidth="1"/>
    <col min="15873" max="15873" width="15.44140625" customWidth="1"/>
    <col min="15874" max="15874" width="7.33203125" customWidth="1"/>
    <col min="15875" max="15875" width="9.44140625" customWidth="1"/>
    <col min="15876" max="15876" width="14.109375" customWidth="1"/>
    <col min="15877" max="15877" width="15.44140625" customWidth="1"/>
    <col min="15878" max="15878" width="15.21875" customWidth="1"/>
    <col min="15881" max="15881" width="24.109375" customWidth="1"/>
    <col min="16126" max="16126" width="7.33203125" customWidth="1"/>
    <col min="16127" max="16127" width="10.33203125" customWidth="1"/>
    <col min="16128" max="16128" width="12.77734375" customWidth="1"/>
    <col min="16129" max="16129" width="15.44140625" customWidth="1"/>
    <col min="16130" max="16130" width="7.33203125" customWidth="1"/>
    <col min="16131" max="16131" width="9.44140625" customWidth="1"/>
    <col min="16132" max="16132" width="14.109375" customWidth="1"/>
    <col min="16133" max="16133" width="15.44140625" customWidth="1"/>
    <col min="16134" max="16134" width="15.21875" customWidth="1"/>
    <col min="16137" max="16137" width="24.109375" customWidth="1"/>
  </cols>
  <sheetData>
    <row r="1" spans="1:9" ht="24.75" customHeight="1">
      <c r="A1" s="170" t="s">
        <v>0</v>
      </c>
      <c r="B1" s="171"/>
      <c r="C1" s="171"/>
      <c r="D1" s="171"/>
      <c r="E1" s="171"/>
      <c r="F1" s="171"/>
      <c r="G1" s="171"/>
      <c r="H1" s="172"/>
    </row>
    <row r="2" spans="1:9" ht="24.75" customHeight="1">
      <c r="A2" s="173" t="s">
        <v>97</v>
      </c>
      <c r="B2" s="174"/>
      <c r="C2" s="174"/>
      <c r="D2" s="174"/>
      <c r="E2" s="174"/>
      <c r="F2" s="174"/>
      <c r="G2" s="174"/>
      <c r="H2" s="175"/>
    </row>
    <row r="3" spans="1:9" ht="30" customHeight="1">
      <c r="A3" s="176" t="s">
        <v>1</v>
      </c>
      <c r="B3" s="177"/>
      <c r="C3" s="178" t="s">
        <v>104</v>
      </c>
      <c r="D3" s="178"/>
      <c r="E3" s="179" t="s">
        <v>2</v>
      </c>
      <c r="F3" s="179"/>
      <c r="G3" s="180" t="s">
        <v>100</v>
      </c>
      <c r="H3" s="181"/>
    </row>
    <row r="4" spans="1:9" ht="30" customHeight="1">
      <c r="A4" s="176"/>
      <c r="B4" s="177"/>
      <c r="C4" s="182" t="s">
        <v>103</v>
      </c>
      <c r="D4" s="182"/>
      <c r="E4" s="179"/>
      <c r="F4" s="179"/>
      <c r="G4" s="182" t="s">
        <v>102</v>
      </c>
      <c r="H4" s="183"/>
    </row>
    <row r="5" spans="1:9" ht="30" customHeight="1">
      <c r="A5" s="176" t="s">
        <v>3</v>
      </c>
      <c r="B5" s="177"/>
      <c r="C5" s="177" t="s">
        <v>31</v>
      </c>
      <c r="D5" s="177"/>
      <c r="E5" s="177" t="s">
        <v>4</v>
      </c>
      <c r="F5" s="177"/>
      <c r="G5" s="184" t="s">
        <v>30</v>
      </c>
      <c r="H5" s="185"/>
    </row>
    <row r="6" spans="1:9" ht="30" customHeight="1">
      <c r="A6" s="176" t="s">
        <v>5</v>
      </c>
      <c r="B6" s="177"/>
      <c r="C6" s="177" t="s">
        <v>98</v>
      </c>
      <c r="D6" s="177"/>
      <c r="E6" s="179" t="s">
        <v>6</v>
      </c>
      <c r="F6" s="179"/>
      <c r="G6" s="186" t="s">
        <v>99</v>
      </c>
      <c r="H6" s="187"/>
    </row>
    <row r="7" spans="1:9" ht="30" customHeight="1">
      <c r="A7" s="176" t="s">
        <v>7</v>
      </c>
      <c r="B7" s="177"/>
      <c r="C7" s="53">
        <v>119</v>
      </c>
      <c r="D7" s="54" t="s">
        <v>8</v>
      </c>
      <c r="E7" s="179" t="s">
        <v>9</v>
      </c>
      <c r="F7" s="179"/>
      <c r="G7" s="52">
        <v>56</v>
      </c>
      <c r="H7" s="55" t="s">
        <v>8</v>
      </c>
    </row>
    <row r="8" spans="1:9" ht="21.9" customHeight="1">
      <c r="A8" s="1" t="s">
        <v>10</v>
      </c>
      <c r="B8" s="188" t="s">
        <v>11</v>
      </c>
      <c r="C8" s="188"/>
      <c r="D8" s="2" t="s">
        <v>12</v>
      </c>
      <c r="E8" s="3" t="s">
        <v>10</v>
      </c>
      <c r="F8" s="188" t="s">
        <v>11</v>
      </c>
      <c r="G8" s="188"/>
      <c r="H8" s="4" t="s">
        <v>12</v>
      </c>
    </row>
    <row r="9" spans="1:9" s="8" customFormat="1" ht="21.9" customHeight="1">
      <c r="A9" s="5" t="s">
        <v>13</v>
      </c>
      <c r="B9" s="189" t="s">
        <v>32</v>
      </c>
      <c r="C9" s="189"/>
      <c r="D9" s="6" t="s">
        <v>33</v>
      </c>
      <c r="E9" s="6" t="str">
        <f>IF(H9&lt;&gt;"","入選","")</f>
        <v>入選</v>
      </c>
      <c r="F9" s="189" t="s">
        <v>69</v>
      </c>
      <c r="G9" s="189"/>
      <c r="H9" s="56" t="s">
        <v>38</v>
      </c>
      <c r="I9" s="7"/>
    </row>
    <row r="10" spans="1:9" s="8" customFormat="1" ht="21.9" customHeight="1">
      <c r="A10" s="5" t="s">
        <v>14</v>
      </c>
      <c r="B10" s="189" t="s">
        <v>36</v>
      </c>
      <c r="C10" s="189"/>
      <c r="D10" s="6" t="s">
        <v>37</v>
      </c>
      <c r="E10" s="6" t="str">
        <f t="shared" ref="E10:E45" si="0">IF(H10&lt;&gt;"","入選","")</f>
        <v>入選</v>
      </c>
      <c r="F10" s="189" t="s">
        <v>70</v>
      </c>
      <c r="G10" s="189"/>
      <c r="H10" s="56" t="s">
        <v>38</v>
      </c>
      <c r="I10" s="7"/>
    </row>
    <row r="11" spans="1:9" s="8" customFormat="1" ht="21.9" customHeight="1">
      <c r="A11" s="5" t="s">
        <v>15</v>
      </c>
      <c r="B11" s="189" t="s">
        <v>34</v>
      </c>
      <c r="C11" s="189"/>
      <c r="D11" s="9" t="s">
        <v>35</v>
      </c>
      <c r="E11" s="6" t="str">
        <f t="shared" si="0"/>
        <v>入選</v>
      </c>
      <c r="F11" s="189" t="s">
        <v>105</v>
      </c>
      <c r="G11" s="189"/>
      <c r="H11" s="56" t="s">
        <v>80</v>
      </c>
      <c r="I11" s="7"/>
    </row>
    <row r="12" spans="1:9" s="8" customFormat="1" ht="21.9" customHeight="1">
      <c r="A12" s="5" t="s">
        <v>16</v>
      </c>
      <c r="B12" s="189" t="s">
        <v>42</v>
      </c>
      <c r="C12" s="189"/>
      <c r="D12" s="6" t="s">
        <v>33</v>
      </c>
      <c r="E12" s="6" t="str">
        <f t="shared" si="0"/>
        <v>入選</v>
      </c>
      <c r="F12" s="189" t="s">
        <v>76</v>
      </c>
      <c r="G12" s="189"/>
      <c r="H12" s="56" t="s">
        <v>80</v>
      </c>
      <c r="I12" s="7"/>
    </row>
    <row r="13" spans="1:9" s="8" customFormat="1" ht="21.9" customHeight="1">
      <c r="A13" s="5" t="s">
        <v>16</v>
      </c>
      <c r="B13" s="189" t="s">
        <v>39</v>
      </c>
      <c r="C13" s="189"/>
      <c r="D13" s="6" t="s">
        <v>38</v>
      </c>
      <c r="E13" s="6" t="str">
        <f t="shared" si="0"/>
        <v>入選</v>
      </c>
      <c r="F13" s="189" t="s">
        <v>106</v>
      </c>
      <c r="G13" s="189"/>
      <c r="H13" s="56" t="s">
        <v>80</v>
      </c>
      <c r="I13" s="7"/>
    </row>
    <row r="14" spans="1:9" s="8" customFormat="1" ht="21.9" customHeight="1">
      <c r="A14" s="5" t="s">
        <v>16</v>
      </c>
      <c r="B14" s="189" t="s">
        <v>40</v>
      </c>
      <c r="C14" s="189"/>
      <c r="D14" s="6" t="s">
        <v>41</v>
      </c>
      <c r="E14" s="6" t="str">
        <f t="shared" si="0"/>
        <v>入選</v>
      </c>
      <c r="F14" s="190" t="s">
        <v>77</v>
      </c>
      <c r="G14" s="191"/>
      <c r="H14" s="56" t="s">
        <v>80</v>
      </c>
      <c r="I14" s="7"/>
    </row>
    <row r="15" spans="1:9" s="8" customFormat="1" ht="21.9" customHeight="1">
      <c r="A15" s="5" t="s">
        <v>16</v>
      </c>
      <c r="B15" s="189" t="s">
        <v>44</v>
      </c>
      <c r="C15" s="189"/>
      <c r="D15" s="9" t="s">
        <v>35</v>
      </c>
      <c r="E15" s="6" t="str">
        <f t="shared" si="0"/>
        <v>入選</v>
      </c>
      <c r="F15" s="190" t="s">
        <v>78</v>
      </c>
      <c r="G15" s="191"/>
      <c r="H15" s="56" t="s">
        <v>80</v>
      </c>
      <c r="I15" s="7"/>
    </row>
    <row r="16" spans="1:9" s="8" customFormat="1" ht="21.9" customHeight="1">
      <c r="A16" s="5" t="s">
        <v>16</v>
      </c>
      <c r="B16" s="189" t="s">
        <v>43</v>
      </c>
      <c r="C16" s="189"/>
      <c r="D16" s="6" t="s">
        <v>37</v>
      </c>
      <c r="E16" s="6" t="str">
        <f t="shared" si="0"/>
        <v>入選</v>
      </c>
      <c r="F16" s="190" t="s">
        <v>79</v>
      </c>
      <c r="G16" s="191"/>
      <c r="H16" s="56" t="s">
        <v>80</v>
      </c>
      <c r="I16" s="7"/>
    </row>
    <row r="17" spans="1:9" s="8" customFormat="1" ht="21.9" customHeight="1">
      <c r="A17" s="5" t="str">
        <f t="shared" ref="A17:A45" si="1">IF(D17&lt;&gt;"","入選","")</f>
        <v>入選</v>
      </c>
      <c r="B17" s="189" t="s">
        <v>45</v>
      </c>
      <c r="C17" s="189"/>
      <c r="D17" s="9" t="s">
        <v>33</v>
      </c>
      <c r="E17" s="6" t="str">
        <f t="shared" si="0"/>
        <v>入選</v>
      </c>
      <c r="F17" s="190" t="s">
        <v>81</v>
      </c>
      <c r="G17" s="191"/>
      <c r="H17" s="56" t="s">
        <v>37</v>
      </c>
      <c r="I17" s="7"/>
    </row>
    <row r="18" spans="1:9" s="8" customFormat="1" ht="21.9" customHeight="1">
      <c r="A18" s="5" t="str">
        <f t="shared" si="1"/>
        <v>入選</v>
      </c>
      <c r="B18" s="189" t="s">
        <v>46</v>
      </c>
      <c r="C18" s="189"/>
      <c r="D18" s="9" t="s">
        <v>33</v>
      </c>
      <c r="E18" s="6" t="str">
        <f t="shared" si="0"/>
        <v>入選</v>
      </c>
      <c r="F18" s="190" t="s">
        <v>82</v>
      </c>
      <c r="G18" s="191"/>
      <c r="H18" s="56" t="s">
        <v>37</v>
      </c>
      <c r="I18" s="7"/>
    </row>
    <row r="19" spans="1:9" s="8" customFormat="1" ht="21.9" customHeight="1">
      <c r="A19" s="5" t="str">
        <f t="shared" si="1"/>
        <v>入選</v>
      </c>
      <c r="B19" s="189" t="s">
        <v>47</v>
      </c>
      <c r="C19" s="189"/>
      <c r="D19" s="9" t="s">
        <v>33</v>
      </c>
      <c r="E19" s="6" t="str">
        <f t="shared" si="0"/>
        <v>入選</v>
      </c>
      <c r="F19" s="190" t="s">
        <v>83</v>
      </c>
      <c r="G19" s="191"/>
      <c r="H19" s="56" t="s">
        <v>85</v>
      </c>
      <c r="I19" s="7"/>
    </row>
    <row r="20" spans="1:9" s="8" customFormat="1" ht="21.9" customHeight="1">
      <c r="A20" s="5" t="str">
        <f t="shared" si="1"/>
        <v>入選</v>
      </c>
      <c r="B20" s="189" t="s">
        <v>96</v>
      </c>
      <c r="C20" s="189"/>
      <c r="D20" s="9" t="s">
        <v>33</v>
      </c>
      <c r="E20" s="6" t="str">
        <f t="shared" si="0"/>
        <v>入選</v>
      </c>
      <c r="F20" s="192" t="s">
        <v>84</v>
      </c>
      <c r="G20" s="193"/>
      <c r="H20" s="56" t="s">
        <v>86</v>
      </c>
      <c r="I20" s="7"/>
    </row>
    <row r="21" spans="1:9" s="8" customFormat="1" ht="21.9" customHeight="1">
      <c r="A21" s="5" t="str">
        <f t="shared" si="1"/>
        <v>入選</v>
      </c>
      <c r="B21" s="189" t="s">
        <v>48</v>
      </c>
      <c r="C21" s="189"/>
      <c r="D21" s="9" t="s">
        <v>33</v>
      </c>
      <c r="E21" s="6" t="str">
        <f t="shared" si="0"/>
        <v>入選</v>
      </c>
      <c r="F21" s="192" t="s">
        <v>87</v>
      </c>
      <c r="G21" s="193"/>
      <c r="H21" s="57" t="s">
        <v>35</v>
      </c>
      <c r="I21" s="7"/>
    </row>
    <row r="22" spans="1:9" s="8" customFormat="1" ht="21.9" customHeight="1">
      <c r="A22" s="5" t="str">
        <f t="shared" si="1"/>
        <v>入選</v>
      </c>
      <c r="B22" s="189" t="s">
        <v>49</v>
      </c>
      <c r="C22" s="189"/>
      <c r="D22" s="9" t="s">
        <v>50</v>
      </c>
      <c r="E22" s="6" t="str">
        <f t="shared" si="0"/>
        <v>入選</v>
      </c>
      <c r="F22" s="192" t="s">
        <v>88</v>
      </c>
      <c r="G22" s="193"/>
      <c r="H22" s="56" t="s">
        <v>92</v>
      </c>
      <c r="I22" s="7"/>
    </row>
    <row r="23" spans="1:9" s="8" customFormat="1" ht="21.9" customHeight="1">
      <c r="A23" s="5" t="str">
        <f t="shared" si="1"/>
        <v>入選</v>
      </c>
      <c r="B23" s="189" t="s">
        <v>51</v>
      </c>
      <c r="C23" s="189"/>
      <c r="D23" s="9" t="s">
        <v>50</v>
      </c>
      <c r="E23" s="6" t="str">
        <f t="shared" si="0"/>
        <v>入選</v>
      </c>
      <c r="F23" s="192" t="s">
        <v>89</v>
      </c>
      <c r="G23" s="193"/>
      <c r="H23" s="56" t="s">
        <v>92</v>
      </c>
      <c r="I23" s="7"/>
    </row>
    <row r="24" spans="1:9" ht="21.9" customHeight="1">
      <c r="A24" s="5" t="str">
        <f t="shared" si="1"/>
        <v>入選</v>
      </c>
      <c r="B24" s="189" t="s">
        <v>52</v>
      </c>
      <c r="C24" s="189"/>
      <c r="D24" s="9" t="s">
        <v>50</v>
      </c>
      <c r="E24" s="6" t="str">
        <f t="shared" si="0"/>
        <v>入選</v>
      </c>
      <c r="F24" s="190" t="s">
        <v>90</v>
      </c>
      <c r="G24" s="191"/>
      <c r="H24" s="56" t="s">
        <v>92</v>
      </c>
    </row>
    <row r="25" spans="1:9" ht="21.9" customHeight="1">
      <c r="A25" s="5" t="str">
        <f t="shared" si="1"/>
        <v>入選</v>
      </c>
      <c r="B25" s="189" t="s">
        <v>53</v>
      </c>
      <c r="C25" s="189"/>
      <c r="D25" s="9" t="s">
        <v>50</v>
      </c>
      <c r="E25" s="6" t="str">
        <f t="shared" si="0"/>
        <v>入選</v>
      </c>
      <c r="F25" s="190" t="s">
        <v>91</v>
      </c>
      <c r="G25" s="191"/>
      <c r="H25" s="56" t="s">
        <v>92</v>
      </c>
    </row>
    <row r="26" spans="1:9" ht="21.9" customHeight="1">
      <c r="A26" s="5" t="str">
        <f t="shared" si="1"/>
        <v>入選</v>
      </c>
      <c r="B26" s="189" t="s">
        <v>54</v>
      </c>
      <c r="C26" s="189"/>
      <c r="D26" s="9" t="s">
        <v>50</v>
      </c>
      <c r="E26" s="6" t="str">
        <f>IF(H26&lt;&gt;"","入選","")</f>
        <v>入選</v>
      </c>
      <c r="F26" s="190" t="s">
        <v>93</v>
      </c>
      <c r="G26" s="191"/>
      <c r="H26" s="56" t="s">
        <v>95</v>
      </c>
    </row>
    <row r="27" spans="1:9" ht="21.9" customHeight="1">
      <c r="A27" s="5" t="str">
        <f t="shared" si="1"/>
        <v>入選</v>
      </c>
      <c r="B27" s="189" t="s">
        <v>55</v>
      </c>
      <c r="C27" s="189"/>
      <c r="D27" s="9" t="s">
        <v>50</v>
      </c>
      <c r="E27" s="6" t="str">
        <f>IF(H27&lt;&gt;"","入選","")</f>
        <v>入選</v>
      </c>
      <c r="F27" s="192" t="s">
        <v>94</v>
      </c>
      <c r="G27" s="193"/>
      <c r="H27" s="56" t="s">
        <v>95</v>
      </c>
    </row>
    <row r="28" spans="1:9" ht="21.9" customHeight="1">
      <c r="A28" s="5" t="str">
        <f t="shared" si="1"/>
        <v>入選</v>
      </c>
      <c r="B28" s="189" t="s">
        <v>56</v>
      </c>
      <c r="C28" s="189"/>
      <c r="D28" s="9" t="s">
        <v>50</v>
      </c>
      <c r="E28" s="6" t="str">
        <f t="shared" si="0"/>
        <v/>
      </c>
      <c r="F28" s="192"/>
      <c r="G28" s="193"/>
      <c r="H28" s="56"/>
    </row>
    <row r="29" spans="1:9" ht="21.9" customHeight="1">
      <c r="A29" s="5" t="str">
        <f t="shared" si="1"/>
        <v>入選</v>
      </c>
      <c r="B29" s="189" t="s">
        <v>57</v>
      </c>
      <c r="C29" s="189"/>
      <c r="D29" s="9" t="s">
        <v>50</v>
      </c>
      <c r="E29" s="6" t="str">
        <f t="shared" si="0"/>
        <v/>
      </c>
      <c r="F29" s="192"/>
      <c r="G29" s="193"/>
      <c r="H29" s="56"/>
    </row>
    <row r="30" spans="1:9" ht="21.9" customHeight="1">
      <c r="A30" s="5" t="str">
        <f t="shared" si="1"/>
        <v>入選</v>
      </c>
      <c r="B30" s="189" t="s">
        <v>58</v>
      </c>
      <c r="C30" s="189"/>
      <c r="D30" s="6" t="s">
        <v>41</v>
      </c>
      <c r="E30" s="6" t="str">
        <f t="shared" si="0"/>
        <v/>
      </c>
      <c r="F30" s="192"/>
      <c r="G30" s="193"/>
      <c r="H30" s="56"/>
    </row>
    <row r="31" spans="1:9" ht="21.9" customHeight="1">
      <c r="A31" s="5" t="str">
        <f t="shared" si="1"/>
        <v>入選</v>
      </c>
      <c r="B31" s="189" t="s">
        <v>107</v>
      </c>
      <c r="C31" s="189"/>
      <c r="D31" s="6" t="s">
        <v>41</v>
      </c>
      <c r="E31" s="6" t="str">
        <f t="shared" si="0"/>
        <v/>
      </c>
      <c r="F31" s="190"/>
      <c r="G31" s="191"/>
      <c r="H31" s="56"/>
    </row>
    <row r="32" spans="1:9" ht="21.9" customHeight="1">
      <c r="A32" s="5" t="str">
        <f t="shared" si="1"/>
        <v>入選</v>
      </c>
      <c r="B32" s="189" t="s">
        <v>59</v>
      </c>
      <c r="C32" s="189"/>
      <c r="D32" s="6" t="s">
        <v>41</v>
      </c>
      <c r="E32" s="6" t="str">
        <f t="shared" si="0"/>
        <v/>
      </c>
      <c r="F32" s="190"/>
      <c r="G32" s="191"/>
      <c r="H32" s="56"/>
    </row>
    <row r="33" spans="1:8" ht="21.9" customHeight="1">
      <c r="A33" s="5" t="str">
        <f t="shared" si="1"/>
        <v>入選</v>
      </c>
      <c r="B33" s="189" t="s">
        <v>60</v>
      </c>
      <c r="C33" s="189"/>
      <c r="D33" s="6" t="s">
        <v>41</v>
      </c>
      <c r="E33" s="6" t="str">
        <f t="shared" si="0"/>
        <v/>
      </c>
      <c r="F33" s="190"/>
      <c r="G33" s="191"/>
      <c r="H33" s="56"/>
    </row>
    <row r="34" spans="1:8" ht="21.9" customHeight="1">
      <c r="A34" s="5" t="str">
        <f t="shared" si="1"/>
        <v>入選</v>
      </c>
      <c r="B34" s="189" t="s">
        <v>61</v>
      </c>
      <c r="C34" s="189"/>
      <c r="D34" s="6" t="s">
        <v>41</v>
      </c>
      <c r="E34" s="6" t="str">
        <f t="shared" si="0"/>
        <v/>
      </c>
      <c r="F34" s="192"/>
      <c r="G34" s="193"/>
      <c r="H34" s="56"/>
    </row>
    <row r="35" spans="1:8" ht="21.9" customHeight="1">
      <c r="A35" s="5" t="str">
        <f t="shared" si="1"/>
        <v>入選</v>
      </c>
      <c r="B35" s="189" t="s">
        <v>62</v>
      </c>
      <c r="C35" s="189"/>
      <c r="D35" s="6" t="s">
        <v>63</v>
      </c>
      <c r="E35" s="6" t="str">
        <f t="shared" si="0"/>
        <v/>
      </c>
      <c r="F35" s="192"/>
      <c r="G35" s="193"/>
      <c r="H35" s="56"/>
    </row>
    <row r="36" spans="1:8" ht="21.9" customHeight="1">
      <c r="A36" s="5" t="str">
        <f t="shared" si="1"/>
        <v>入選</v>
      </c>
      <c r="B36" s="189" t="s">
        <v>64</v>
      </c>
      <c r="C36" s="189"/>
      <c r="D36" s="6" t="s">
        <v>63</v>
      </c>
      <c r="E36" s="6" t="str">
        <f t="shared" si="0"/>
        <v/>
      </c>
      <c r="F36" s="192"/>
      <c r="G36" s="193"/>
      <c r="H36" s="56"/>
    </row>
    <row r="37" spans="1:8" ht="21.9" customHeight="1">
      <c r="A37" s="5" t="str">
        <f t="shared" si="1"/>
        <v>入選</v>
      </c>
      <c r="B37" s="189" t="s">
        <v>65</v>
      </c>
      <c r="C37" s="189"/>
      <c r="D37" s="6" t="s">
        <v>63</v>
      </c>
      <c r="E37" s="6" t="str">
        <f>IF(H37&lt;&gt;"","入選","")</f>
        <v/>
      </c>
      <c r="F37" s="192"/>
      <c r="G37" s="193"/>
      <c r="H37" s="56"/>
    </row>
    <row r="38" spans="1:8" ht="21.9" customHeight="1">
      <c r="A38" s="5" t="str">
        <f t="shared" si="1"/>
        <v>入選</v>
      </c>
      <c r="B38" s="189" t="s">
        <v>66</v>
      </c>
      <c r="C38" s="189"/>
      <c r="D38" s="6" t="s">
        <v>63</v>
      </c>
      <c r="E38" s="6" t="str">
        <f t="shared" si="0"/>
        <v/>
      </c>
      <c r="F38" s="190"/>
      <c r="G38" s="191"/>
      <c r="H38" s="56"/>
    </row>
    <row r="39" spans="1:8" ht="21.9" customHeight="1">
      <c r="A39" s="5" t="str">
        <f t="shared" si="1"/>
        <v>入選</v>
      </c>
      <c r="B39" s="189" t="s">
        <v>67</v>
      </c>
      <c r="C39" s="189"/>
      <c r="D39" s="6" t="s">
        <v>63</v>
      </c>
      <c r="E39" s="6" t="str">
        <f>IF(H39&lt;&gt;"","入選","")</f>
        <v/>
      </c>
      <c r="F39" s="190"/>
      <c r="G39" s="191"/>
      <c r="H39" s="56"/>
    </row>
    <row r="40" spans="1:8" ht="19.8">
      <c r="A40" s="5" t="str">
        <f t="shared" si="1"/>
        <v>入選</v>
      </c>
      <c r="B40" s="189" t="s">
        <v>68</v>
      </c>
      <c r="C40" s="189"/>
      <c r="D40" s="6" t="s">
        <v>63</v>
      </c>
      <c r="E40" s="6" t="str">
        <f t="shared" si="0"/>
        <v/>
      </c>
      <c r="F40" s="190"/>
      <c r="G40" s="191"/>
      <c r="H40" s="56"/>
    </row>
    <row r="41" spans="1:8" ht="19.8">
      <c r="A41" s="5" t="str">
        <f t="shared" si="1"/>
        <v>入選</v>
      </c>
      <c r="B41" s="189" t="s">
        <v>71</v>
      </c>
      <c r="C41" s="189"/>
      <c r="D41" s="6" t="s">
        <v>38</v>
      </c>
      <c r="E41" s="6" t="str">
        <f t="shared" si="0"/>
        <v/>
      </c>
      <c r="F41" s="192"/>
      <c r="G41" s="193"/>
      <c r="H41" s="56"/>
    </row>
    <row r="42" spans="1:8" ht="19.8">
      <c r="A42" s="5" t="str">
        <f t="shared" si="1"/>
        <v>入選</v>
      </c>
      <c r="B42" s="189" t="s">
        <v>72</v>
      </c>
      <c r="C42" s="189"/>
      <c r="D42" s="6" t="s">
        <v>38</v>
      </c>
      <c r="E42" s="6" t="str">
        <f t="shared" si="0"/>
        <v/>
      </c>
      <c r="F42" s="192"/>
      <c r="G42" s="193"/>
      <c r="H42" s="56"/>
    </row>
    <row r="43" spans="1:8" ht="19.8">
      <c r="A43" s="5" t="str">
        <f t="shared" si="1"/>
        <v>入選</v>
      </c>
      <c r="B43" s="189" t="s">
        <v>73</v>
      </c>
      <c r="C43" s="189"/>
      <c r="D43" s="6" t="s">
        <v>38</v>
      </c>
      <c r="E43" s="6" t="str">
        <f t="shared" si="0"/>
        <v/>
      </c>
      <c r="F43" s="192"/>
      <c r="G43" s="193"/>
      <c r="H43" s="56"/>
    </row>
    <row r="44" spans="1:8" ht="19.8">
      <c r="A44" s="5" t="str">
        <f t="shared" si="1"/>
        <v>入選</v>
      </c>
      <c r="B44" s="190" t="s">
        <v>74</v>
      </c>
      <c r="C44" s="191"/>
      <c r="D44" s="6" t="s">
        <v>38</v>
      </c>
      <c r="E44" s="6" t="str">
        <f t="shared" si="0"/>
        <v/>
      </c>
      <c r="F44" s="192"/>
      <c r="G44" s="193"/>
      <c r="H44" s="56"/>
    </row>
    <row r="45" spans="1:8" ht="19.8">
      <c r="A45" s="5" t="str">
        <f t="shared" si="1"/>
        <v>入選</v>
      </c>
      <c r="B45" s="190" t="s">
        <v>75</v>
      </c>
      <c r="C45" s="191"/>
      <c r="D45" s="6" t="s">
        <v>38</v>
      </c>
      <c r="E45" s="6" t="str">
        <f t="shared" si="0"/>
        <v/>
      </c>
      <c r="F45" s="192"/>
      <c r="G45" s="193"/>
      <c r="H45" s="56"/>
    </row>
  </sheetData>
  <mergeCells count="94">
    <mergeCell ref="B40:C40"/>
    <mergeCell ref="F40:G40"/>
    <mergeCell ref="B41:C41"/>
    <mergeCell ref="F41:G41"/>
    <mergeCell ref="B45:C45"/>
    <mergeCell ref="F45:G45"/>
    <mergeCell ref="B42:C42"/>
    <mergeCell ref="F42:G42"/>
    <mergeCell ref="B43:C43"/>
    <mergeCell ref="F43:G43"/>
    <mergeCell ref="B44:C44"/>
    <mergeCell ref="F44:G44"/>
    <mergeCell ref="B37:C37"/>
    <mergeCell ref="F37:G37"/>
    <mergeCell ref="B38:C38"/>
    <mergeCell ref="F38:G38"/>
    <mergeCell ref="B39:C39"/>
    <mergeCell ref="F39:G39"/>
    <mergeCell ref="B34:C34"/>
    <mergeCell ref="F34:G34"/>
    <mergeCell ref="B35:C35"/>
    <mergeCell ref="F35:G35"/>
    <mergeCell ref="B36:C36"/>
    <mergeCell ref="F36:G36"/>
    <mergeCell ref="B31:C31"/>
    <mergeCell ref="F31:G31"/>
    <mergeCell ref="B32:C32"/>
    <mergeCell ref="F32:G32"/>
    <mergeCell ref="B33:C33"/>
    <mergeCell ref="F33:G33"/>
    <mergeCell ref="B28:C28"/>
    <mergeCell ref="F28:G28"/>
    <mergeCell ref="B29:C29"/>
    <mergeCell ref="F29:G29"/>
    <mergeCell ref="B30:C30"/>
    <mergeCell ref="F30:G30"/>
    <mergeCell ref="B25:C25"/>
    <mergeCell ref="F25:G25"/>
    <mergeCell ref="B26:C26"/>
    <mergeCell ref="F26:G26"/>
    <mergeCell ref="B27:C27"/>
    <mergeCell ref="F27:G27"/>
    <mergeCell ref="B22:C22"/>
    <mergeCell ref="F22:G22"/>
    <mergeCell ref="B23:C23"/>
    <mergeCell ref="F23:G23"/>
    <mergeCell ref="B24:C24"/>
    <mergeCell ref="F24:G24"/>
    <mergeCell ref="B19:C19"/>
    <mergeCell ref="F19:G19"/>
    <mergeCell ref="B20:C20"/>
    <mergeCell ref="F20:G20"/>
    <mergeCell ref="B21:C21"/>
    <mergeCell ref="F21:G21"/>
    <mergeCell ref="B17:C17"/>
    <mergeCell ref="F17:G17"/>
    <mergeCell ref="B14:C14"/>
    <mergeCell ref="B18:C18"/>
    <mergeCell ref="F18:G18"/>
    <mergeCell ref="F14:G14"/>
    <mergeCell ref="B16:C16"/>
    <mergeCell ref="F15:G15"/>
    <mergeCell ref="B15:C15"/>
    <mergeCell ref="F16:G16"/>
    <mergeCell ref="B10:C10"/>
    <mergeCell ref="F10:G10"/>
    <mergeCell ref="B11:C11"/>
    <mergeCell ref="F11:G11"/>
    <mergeCell ref="B13:C13"/>
    <mergeCell ref="F12:G12"/>
    <mergeCell ref="F13:G13"/>
    <mergeCell ref="B12:C12"/>
    <mergeCell ref="A7:B7"/>
    <mergeCell ref="E7:F7"/>
    <mergeCell ref="B8:C8"/>
    <mergeCell ref="F8:G8"/>
    <mergeCell ref="B9:C9"/>
    <mergeCell ref="F9:G9"/>
    <mergeCell ref="A5:B5"/>
    <mergeCell ref="C5:D5"/>
    <mergeCell ref="E5:F5"/>
    <mergeCell ref="G5:H5"/>
    <mergeCell ref="A6:B6"/>
    <mergeCell ref="C6:D6"/>
    <mergeCell ref="E6:F6"/>
    <mergeCell ref="G6:H6"/>
    <mergeCell ref="A1:H1"/>
    <mergeCell ref="A2:H2"/>
    <mergeCell ref="A3:B4"/>
    <mergeCell ref="C3:D3"/>
    <mergeCell ref="E3:F4"/>
    <mergeCell ref="G3:H3"/>
    <mergeCell ref="C4:D4"/>
    <mergeCell ref="G4:H4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D31A-721F-4409-AEC9-89C368705BF6}">
  <dimension ref="A1:M27"/>
  <sheetViews>
    <sheetView workbookViewId="0">
      <selection activeCell="E20" sqref="E20"/>
    </sheetView>
  </sheetViews>
  <sheetFormatPr defaultRowHeight="16.2"/>
  <cols>
    <col min="1" max="1" width="6.6640625" style="21" customWidth="1"/>
    <col min="2" max="2" width="12.6640625" style="21" customWidth="1"/>
    <col min="3" max="10" width="6.6640625" style="21" customWidth="1"/>
    <col min="11" max="11" width="19" style="21" bestFit="1" customWidth="1"/>
    <col min="12" max="12" width="3.21875" style="21" customWidth="1"/>
    <col min="13" max="252" width="8.88671875" style="21"/>
    <col min="253" max="253" width="7.6640625" style="21" customWidth="1"/>
    <col min="254" max="254" width="11.21875" style="21" customWidth="1"/>
    <col min="255" max="260" width="7.44140625" style="21" customWidth="1"/>
    <col min="261" max="261" width="7.88671875" style="21" customWidth="1"/>
    <col min="262" max="262" width="9.21875" style="21" customWidth="1"/>
    <col min="263" max="263" width="10.6640625" style="21" customWidth="1"/>
    <col min="264" max="264" width="3.21875" style="21" customWidth="1"/>
    <col min="265" max="508" width="8.88671875" style="21"/>
    <col min="509" max="509" width="7.6640625" style="21" customWidth="1"/>
    <col min="510" max="510" width="11.21875" style="21" customWidth="1"/>
    <col min="511" max="516" width="7.44140625" style="21" customWidth="1"/>
    <col min="517" max="517" width="7.88671875" style="21" customWidth="1"/>
    <col min="518" max="518" width="9.21875" style="21" customWidth="1"/>
    <col min="519" max="519" width="10.6640625" style="21" customWidth="1"/>
    <col min="520" max="520" width="3.21875" style="21" customWidth="1"/>
    <col min="521" max="764" width="8.88671875" style="21"/>
    <col min="765" max="765" width="7.6640625" style="21" customWidth="1"/>
    <col min="766" max="766" width="11.21875" style="21" customWidth="1"/>
    <col min="767" max="772" width="7.44140625" style="21" customWidth="1"/>
    <col min="773" max="773" width="7.88671875" style="21" customWidth="1"/>
    <col min="774" max="774" width="9.21875" style="21" customWidth="1"/>
    <col min="775" max="775" width="10.6640625" style="21" customWidth="1"/>
    <col min="776" max="776" width="3.21875" style="21" customWidth="1"/>
    <col min="777" max="1020" width="8.88671875" style="21"/>
    <col min="1021" max="1021" width="7.6640625" style="21" customWidth="1"/>
    <col min="1022" max="1022" width="11.21875" style="21" customWidth="1"/>
    <col min="1023" max="1028" width="7.44140625" style="21" customWidth="1"/>
    <col min="1029" max="1029" width="7.88671875" style="21" customWidth="1"/>
    <col min="1030" max="1030" width="9.21875" style="21" customWidth="1"/>
    <col min="1031" max="1031" width="10.6640625" style="21" customWidth="1"/>
    <col min="1032" max="1032" width="3.21875" style="21" customWidth="1"/>
    <col min="1033" max="1276" width="8.88671875" style="21"/>
    <col min="1277" max="1277" width="7.6640625" style="21" customWidth="1"/>
    <col min="1278" max="1278" width="11.21875" style="21" customWidth="1"/>
    <col min="1279" max="1284" width="7.44140625" style="21" customWidth="1"/>
    <col min="1285" max="1285" width="7.88671875" style="21" customWidth="1"/>
    <col min="1286" max="1286" width="9.21875" style="21" customWidth="1"/>
    <col min="1287" max="1287" width="10.6640625" style="21" customWidth="1"/>
    <col min="1288" max="1288" width="3.21875" style="21" customWidth="1"/>
    <col min="1289" max="1532" width="8.88671875" style="21"/>
    <col min="1533" max="1533" width="7.6640625" style="21" customWidth="1"/>
    <col min="1534" max="1534" width="11.21875" style="21" customWidth="1"/>
    <col min="1535" max="1540" width="7.44140625" style="21" customWidth="1"/>
    <col min="1541" max="1541" width="7.88671875" style="21" customWidth="1"/>
    <col min="1542" max="1542" width="9.21875" style="21" customWidth="1"/>
    <col min="1543" max="1543" width="10.6640625" style="21" customWidth="1"/>
    <col min="1544" max="1544" width="3.21875" style="21" customWidth="1"/>
    <col min="1545" max="1788" width="8.88671875" style="21"/>
    <col min="1789" max="1789" width="7.6640625" style="21" customWidth="1"/>
    <col min="1790" max="1790" width="11.21875" style="21" customWidth="1"/>
    <col min="1791" max="1796" width="7.44140625" style="21" customWidth="1"/>
    <col min="1797" max="1797" width="7.88671875" style="21" customWidth="1"/>
    <col min="1798" max="1798" width="9.21875" style="21" customWidth="1"/>
    <col min="1799" max="1799" width="10.6640625" style="21" customWidth="1"/>
    <col min="1800" max="1800" width="3.21875" style="21" customWidth="1"/>
    <col min="1801" max="2044" width="8.88671875" style="21"/>
    <col min="2045" max="2045" width="7.6640625" style="21" customWidth="1"/>
    <col min="2046" max="2046" width="11.21875" style="21" customWidth="1"/>
    <col min="2047" max="2052" width="7.44140625" style="21" customWidth="1"/>
    <col min="2053" max="2053" width="7.88671875" style="21" customWidth="1"/>
    <col min="2054" max="2054" width="9.21875" style="21" customWidth="1"/>
    <col min="2055" max="2055" width="10.6640625" style="21" customWidth="1"/>
    <col min="2056" max="2056" width="3.21875" style="21" customWidth="1"/>
    <col min="2057" max="2300" width="8.88671875" style="21"/>
    <col min="2301" max="2301" width="7.6640625" style="21" customWidth="1"/>
    <col min="2302" max="2302" width="11.21875" style="21" customWidth="1"/>
    <col min="2303" max="2308" width="7.44140625" style="21" customWidth="1"/>
    <col min="2309" max="2309" width="7.88671875" style="21" customWidth="1"/>
    <col min="2310" max="2310" width="9.21875" style="21" customWidth="1"/>
    <col min="2311" max="2311" width="10.6640625" style="21" customWidth="1"/>
    <col min="2312" max="2312" width="3.21875" style="21" customWidth="1"/>
    <col min="2313" max="2556" width="8.88671875" style="21"/>
    <col min="2557" max="2557" width="7.6640625" style="21" customWidth="1"/>
    <col min="2558" max="2558" width="11.21875" style="21" customWidth="1"/>
    <col min="2559" max="2564" width="7.44140625" style="21" customWidth="1"/>
    <col min="2565" max="2565" width="7.88671875" style="21" customWidth="1"/>
    <col min="2566" max="2566" width="9.21875" style="21" customWidth="1"/>
    <col min="2567" max="2567" width="10.6640625" style="21" customWidth="1"/>
    <col min="2568" max="2568" width="3.21875" style="21" customWidth="1"/>
    <col min="2569" max="2812" width="8.88671875" style="21"/>
    <col min="2813" max="2813" width="7.6640625" style="21" customWidth="1"/>
    <col min="2814" max="2814" width="11.21875" style="21" customWidth="1"/>
    <col min="2815" max="2820" width="7.44140625" style="21" customWidth="1"/>
    <col min="2821" max="2821" width="7.88671875" style="21" customWidth="1"/>
    <col min="2822" max="2822" width="9.21875" style="21" customWidth="1"/>
    <col min="2823" max="2823" width="10.6640625" style="21" customWidth="1"/>
    <col min="2824" max="2824" width="3.21875" style="21" customWidth="1"/>
    <col min="2825" max="3068" width="8.88671875" style="21"/>
    <col min="3069" max="3069" width="7.6640625" style="21" customWidth="1"/>
    <col min="3070" max="3070" width="11.21875" style="21" customWidth="1"/>
    <col min="3071" max="3076" width="7.44140625" style="21" customWidth="1"/>
    <col min="3077" max="3077" width="7.88671875" style="21" customWidth="1"/>
    <col min="3078" max="3078" width="9.21875" style="21" customWidth="1"/>
    <col min="3079" max="3079" width="10.6640625" style="21" customWidth="1"/>
    <col min="3080" max="3080" width="3.21875" style="21" customWidth="1"/>
    <col min="3081" max="3324" width="8.88671875" style="21"/>
    <col min="3325" max="3325" width="7.6640625" style="21" customWidth="1"/>
    <col min="3326" max="3326" width="11.21875" style="21" customWidth="1"/>
    <col min="3327" max="3332" width="7.44140625" style="21" customWidth="1"/>
    <col min="3333" max="3333" width="7.88671875" style="21" customWidth="1"/>
    <col min="3334" max="3334" width="9.21875" style="21" customWidth="1"/>
    <col min="3335" max="3335" width="10.6640625" style="21" customWidth="1"/>
    <col min="3336" max="3336" width="3.21875" style="21" customWidth="1"/>
    <col min="3337" max="3580" width="8.88671875" style="21"/>
    <col min="3581" max="3581" width="7.6640625" style="21" customWidth="1"/>
    <col min="3582" max="3582" width="11.21875" style="21" customWidth="1"/>
    <col min="3583" max="3588" width="7.44140625" style="21" customWidth="1"/>
    <col min="3589" max="3589" width="7.88671875" style="21" customWidth="1"/>
    <col min="3590" max="3590" width="9.21875" style="21" customWidth="1"/>
    <col min="3591" max="3591" width="10.6640625" style="21" customWidth="1"/>
    <col min="3592" max="3592" width="3.21875" style="21" customWidth="1"/>
    <col min="3593" max="3836" width="8.88671875" style="21"/>
    <col min="3837" max="3837" width="7.6640625" style="21" customWidth="1"/>
    <col min="3838" max="3838" width="11.21875" style="21" customWidth="1"/>
    <col min="3839" max="3844" width="7.44140625" style="21" customWidth="1"/>
    <col min="3845" max="3845" width="7.88671875" style="21" customWidth="1"/>
    <col min="3846" max="3846" width="9.21875" style="21" customWidth="1"/>
    <col min="3847" max="3847" width="10.6640625" style="21" customWidth="1"/>
    <col min="3848" max="3848" width="3.21875" style="21" customWidth="1"/>
    <col min="3849" max="4092" width="8.88671875" style="21"/>
    <col min="4093" max="4093" width="7.6640625" style="21" customWidth="1"/>
    <col min="4094" max="4094" width="11.21875" style="21" customWidth="1"/>
    <col min="4095" max="4100" width="7.44140625" style="21" customWidth="1"/>
    <col min="4101" max="4101" width="7.88671875" style="21" customWidth="1"/>
    <col min="4102" max="4102" width="9.21875" style="21" customWidth="1"/>
    <col min="4103" max="4103" width="10.6640625" style="21" customWidth="1"/>
    <col min="4104" max="4104" width="3.21875" style="21" customWidth="1"/>
    <col min="4105" max="4348" width="8.88671875" style="21"/>
    <col min="4349" max="4349" width="7.6640625" style="21" customWidth="1"/>
    <col min="4350" max="4350" width="11.21875" style="21" customWidth="1"/>
    <col min="4351" max="4356" width="7.44140625" style="21" customWidth="1"/>
    <col min="4357" max="4357" width="7.88671875" style="21" customWidth="1"/>
    <col min="4358" max="4358" width="9.21875" style="21" customWidth="1"/>
    <col min="4359" max="4359" width="10.6640625" style="21" customWidth="1"/>
    <col min="4360" max="4360" width="3.21875" style="21" customWidth="1"/>
    <col min="4361" max="4604" width="8.88671875" style="21"/>
    <col min="4605" max="4605" width="7.6640625" style="21" customWidth="1"/>
    <col min="4606" max="4606" width="11.21875" style="21" customWidth="1"/>
    <col min="4607" max="4612" width="7.44140625" style="21" customWidth="1"/>
    <col min="4613" max="4613" width="7.88671875" style="21" customWidth="1"/>
    <col min="4614" max="4614" width="9.21875" style="21" customWidth="1"/>
    <col min="4615" max="4615" width="10.6640625" style="21" customWidth="1"/>
    <col min="4616" max="4616" width="3.21875" style="21" customWidth="1"/>
    <col min="4617" max="4860" width="8.88671875" style="21"/>
    <col min="4861" max="4861" width="7.6640625" style="21" customWidth="1"/>
    <col min="4862" max="4862" width="11.21875" style="21" customWidth="1"/>
    <col min="4863" max="4868" width="7.44140625" style="21" customWidth="1"/>
    <col min="4869" max="4869" width="7.88671875" style="21" customWidth="1"/>
    <col min="4870" max="4870" width="9.21875" style="21" customWidth="1"/>
    <col min="4871" max="4871" width="10.6640625" style="21" customWidth="1"/>
    <col min="4872" max="4872" width="3.21875" style="21" customWidth="1"/>
    <col min="4873" max="5116" width="8.88671875" style="21"/>
    <col min="5117" max="5117" width="7.6640625" style="21" customWidth="1"/>
    <col min="5118" max="5118" width="11.21875" style="21" customWidth="1"/>
    <col min="5119" max="5124" width="7.44140625" style="21" customWidth="1"/>
    <col min="5125" max="5125" width="7.88671875" style="21" customWidth="1"/>
    <col min="5126" max="5126" width="9.21875" style="21" customWidth="1"/>
    <col min="5127" max="5127" width="10.6640625" style="21" customWidth="1"/>
    <col min="5128" max="5128" width="3.21875" style="21" customWidth="1"/>
    <col min="5129" max="5372" width="8.88671875" style="21"/>
    <col min="5373" max="5373" width="7.6640625" style="21" customWidth="1"/>
    <col min="5374" max="5374" width="11.21875" style="21" customWidth="1"/>
    <col min="5375" max="5380" width="7.44140625" style="21" customWidth="1"/>
    <col min="5381" max="5381" width="7.88671875" style="21" customWidth="1"/>
    <col min="5382" max="5382" width="9.21875" style="21" customWidth="1"/>
    <col min="5383" max="5383" width="10.6640625" style="21" customWidth="1"/>
    <col min="5384" max="5384" width="3.21875" style="21" customWidth="1"/>
    <col min="5385" max="5628" width="8.88671875" style="21"/>
    <col min="5629" max="5629" width="7.6640625" style="21" customWidth="1"/>
    <col min="5630" max="5630" width="11.21875" style="21" customWidth="1"/>
    <col min="5631" max="5636" width="7.44140625" style="21" customWidth="1"/>
    <col min="5637" max="5637" width="7.88671875" style="21" customWidth="1"/>
    <col min="5638" max="5638" width="9.21875" style="21" customWidth="1"/>
    <col min="5639" max="5639" width="10.6640625" style="21" customWidth="1"/>
    <col min="5640" max="5640" width="3.21875" style="21" customWidth="1"/>
    <col min="5641" max="5884" width="8.88671875" style="21"/>
    <col min="5885" max="5885" width="7.6640625" style="21" customWidth="1"/>
    <col min="5886" max="5886" width="11.21875" style="21" customWidth="1"/>
    <col min="5887" max="5892" width="7.44140625" style="21" customWidth="1"/>
    <col min="5893" max="5893" width="7.88671875" style="21" customWidth="1"/>
    <col min="5894" max="5894" width="9.21875" style="21" customWidth="1"/>
    <col min="5895" max="5895" width="10.6640625" style="21" customWidth="1"/>
    <col min="5896" max="5896" width="3.21875" style="21" customWidth="1"/>
    <col min="5897" max="6140" width="8.88671875" style="21"/>
    <col min="6141" max="6141" width="7.6640625" style="21" customWidth="1"/>
    <col min="6142" max="6142" width="11.21875" style="21" customWidth="1"/>
    <col min="6143" max="6148" width="7.44140625" style="21" customWidth="1"/>
    <col min="6149" max="6149" width="7.88671875" style="21" customWidth="1"/>
    <col min="6150" max="6150" width="9.21875" style="21" customWidth="1"/>
    <col min="6151" max="6151" width="10.6640625" style="21" customWidth="1"/>
    <col min="6152" max="6152" width="3.21875" style="21" customWidth="1"/>
    <col min="6153" max="6396" width="8.88671875" style="21"/>
    <col min="6397" max="6397" width="7.6640625" style="21" customWidth="1"/>
    <col min="6398" max="6398" width="11.21875" style="21" customWidth="1"/>
    <col min="6399" max="6404" width="7.44140625" style="21" customWidth="1"/>
    <col min="6405" max="6405" width="7.88671875" style="21" customWidth="1"/>
    <col min="6406" max="6406" width="9.21875" style="21" customWidth="1"/>
    <col min="6407" max="6407" width="10.6640625" style="21" customWidth="1"/>
    <col min="6408" max="6408" width="3.21875" style="21" customWidth="1"/>
    <col min="6409" max="6652" width="8.88671875" style="21"/>
    <col min="6653" max="6653" width="7.6640625" style="21" customWidth="1"/>
    <col min="6654" max="6654" width="11.21875" style="21" customWidth="1"/>
    <col min="6655" max="6660" width="7.44140625" style="21" customWidth="1"/>
    <col min="6661" max="6661" width="7.88671875" style="21" customWidth="1"/>
    <col min="6662" max="6662" width="9.21875" style="21" customWidth="1"/>
    <col min="6663" max="6663" width="10.6640625" style="21" customWidth="1"/>
    <col min="6664" max="6664" width="3.21875" style="21" customWidth="1"/>
    <col min="6665" max="6908" width="8.88671875" style="21"/>
    <col min="6909" max="6909" width="7.6640625" style="21" customWidth="1"/>
    <col min="6910" max="6910" width="11.21875" style="21" customWidth="1"/>
    <col min="6911" max="6916" width="7.44140625" style="21" customWidth="1"/>
    <col min="6917" max="6917" width="7.88671875" style="21" customWidth="1"/>
    <col min="6918" max="6918" width="9.21875" style="21" customWidth="1"/>
    <col min="6919" max="6919" width="10.6640625" style="21" customWidth="1"/>
    <col min="6920" max="6920" width="3.21875" style="21" customWidth="1"/>
    <col min="6921" max="7164" width="8.88671875" style="21"/>
    <col min="7165" max="7165" width="7.6640625" style="21" customWidth="1"/>
    <col min="7166" max="7166" width="11.21875" style="21" customWidth="1"/>
    <col min="7167" max="7172" width="7.44140625" style="21" customWidth="1"/>
    <col min="7173" max="7173" width="7.88671875" style="21" customWidth="1"/>
    <col min="7174" max="7174" width="9.21875" style="21" customWidth="1"/>
    <col min="7175" max="7175" width="10.6640625" style="21" customWidth="1"/>
    <col min="7176" max="7176" width="3.21875" style="21" customWidth="1"/>
    <col min="7177" max="7420" width="8.88671875" style="21"/>
    <col min="7421" max="7421" width="7.6640625" style="21" customWidth="1"/>
    <col min="7422" max="7422" width="11.21875" style="21" customWidth="1"/>
    <col min="7423" max="7428" width="7.44140625" style="21" customWidth="1"/>
    <col min="7429" max="7429" width="7.88671875" style="21" customWidth="1"/>
    <col min="7430" max="7430" width="9.21875" style="21" customWidth="1"/>
    <col min="7431" max="7431" width="10.6640625" style="21" customWidth="1"/>
    <col min="7432" max="7432" width="3.21875" style="21" customWidth="1"/>
    <col min="7433" max="7676" width="8.88671875" style="21"/>
    <col min="7677" max="7677" width="7.6640625" style="21" customWidth="1"/>
    <col min="7678" max="7678" width="11.21875" style="21" customWidth="1"/>
    <col min="7679" max="7684" width="7.44140625" style="21" customWidth="1"/>
    <col min="7685" max="7685" width="7.88671875" style="21" customWidth="1"/>
    <col min="7686" max="7686" width="9.21875" style="21" customWidth="1"/>
    <col min="7687" max="7687" width="10.6640625" style="21" customWidth="1"/>
    <col min="7688" max="7688" width="3.21875" style="21" customWidth="1"/>
    <col min="7689" max="7932" width="8.88671875" style="21"/>
    <col min="7933" max="7933" width="7.6640625" style="21" customWidth="1"/>
    <col min="7934" max="7934" width="11.21875" style="21" customWidth="1"/>
    <col min="7935" max="7940" width="7.44140625" style="21" customWidth="1"/>
    <col min="7941" max="7941" width="7.88671875" style="21" customWidth="1"/>
    <col min="7942" max="7942" width="9.21875" style="21" customWidth="1"/>
    <col min="7943" max="7943" width="10.6640625" style="21" customWidth="1"/>
    <col min="7944" max="7944" width="3.21875" style="21" customWidth="1"/>
    <col min="7945" max="8188" width="8.88671875" style="21"/>
    <col min="8189" max="8189" width="7.6640625" style="21" customWidth="1"/>
    <col min="8190" max="8190" width="11.21875" style="21" customWidth="1"/>
    <col min="8191" max="8196" width="7.44140625" style="21" customWidth="1"/>
    <col min="8197" max="8197" width="7.88671875" style="21" customWidth="1"/>
    <col min="8198" max="8198" width="9.21875" style="21" customWidth="1"/>
    <col min="8199" max="8199" width="10.6640625" style="21" customWidth="1"/>
    <col min="8200" max="8200" width="3.21875" style="21" customWidth="1"/>
    <col min="8201" max="8444" width="8.88671875" style="21"/>
    <col min="8445" max="8445" width="7.6640625" style="21" customWidth="1"/>
    <col min="8446" max="8446" width="11.21875" style="21" customWidth="1"/>
    <col min="8447" max="8452" width="7.44140625" style="21" customWidth="1"/>
    <col min="8453" max="8453" width="7.88671875" style="21" customWidth="1"/>
    <col min="8454" max="8454" width="9.21875" style="21" customWidth="1"/>
    <col min="8455" max="8455" width="10.6640625" style="21" customWidth="1"/>
    <col min="8456" max="8456" width="3.21875" style="21" customWidth="1"/>
    <col min="8457" max="8700" width="8.88671875" style="21"/>
    <col min="8701" max="8701" width="7.6640625" style="21" customWidth="1"/>
    <col min="8702" max="8702" width="11.21875" style="21" customWidth="1"/>
    <col min="8703" max="8708" width="7.44140625" style="21" customWidth="1"/>
    <col min="8709" max="8709" width="7.88671875" style="21" customWidth="1"/>
    <col min="8710" max="8710" width="9.21875" style="21" customWidth="1"/>
    <col min="8711" max="8711" width="10.6640625" style="21" customWidth="1"/>
    <col min="8712" max="8712" width="3.21875" style="21" customWidth="1"/>
    <col min="8713" max="8956" width="8.88671875" style="21"/>
    <col min="8957" max="8957" width="7.6640625" style="21" customWidth="1"/>
    <col min="8958" max="8958" width="11.21875" style="21" customWidth="1"/>
    <col min="8959" max="8964" width="7.44140625" style="21" customWidth="1"/>
    <col min="8965" max="8965" width="7.88671875" style="21" customWidth="1"/>
    <col min="8966" max="8966" width="9.21875" style="21" customWidth="1"/>
    <col min="8967" max="8967" width="10.6640625" style="21" customWidth="1"/>
    <col min="8968" max="8968" width="3.21875" style="21" customWidth="1"/>
    <col min="8969" max="9212" width="8.88671875" style="21"/>
    <col min="9213" max="9213" width="7.6640625" style="21" customWidth="1"/>
    <col min="9214" max="9214" width="11.21875" style="21" customWidth="1"/>
    <col min="9215" max="9220" width="7.44140625" style="21" customWidth="1"/>
    <col min="9221" max="9221" width="7.88671875" style="21" customWidth="1"/>
    <col min="9222" max="9222" width="9.21875" style="21" customWidth="1"/>
    <col min="9223" max="9223" width="10.6640625" style="21" customWidth="1"/>
    <col min="9224" max="9224" width="3.21875" style="21" customWidth="1"/>
    <col min="9225" max="9468" width="8.88671875" style="21"/>
    <col min="9469" max="9469" width="7.6640625" style="21" customWidth="1"/>
    <col min="9470" max="9470" width="11.21875" style="21" customWidth="1"/>
    <col min="9471" max="9476" width="7.44140625" style="21" customWidth="1"/>
    <col min="9477" max="9477" width="7.88671875" style="21" customWidth="1"/>
    <col min="9478" max="9478" width="9.21875" style="21" customWidth="1"/>
    <col min="9479" max="9479" width="10.6640625" style="21" customWidth="1"/>
    <col min="9480" max="9480" width="3.21875" style="21" customWidth="1"/>
    <col min="9481" max="9724" width="8.88671875" style="21"/>
    <col min="9725" max="9725" width="7.6640625" style="21" customWidth="1"/>
    <col min="9726" max="9726" width="11.21875" style="21" customWidth="1"/>
    <col min="9727" max="9732" width="7.44140625" style="21" customWidth="1"/>
    <col min="9733" max="9733" width="7.88671875" style="21" customWidth="1"/>
    <col min="9734" max="9734" width="9.21875" style="21" customWidth="1"/>
    <col min="9735" max="9735" width="10.6640625" style="21" customWidth="1"/>
    <col min="9736" max="9736" width="3.21875" style="21" customWidth="1"/>
    <col min="9737" max="9980" width="8.88671875" style="21"/>
    <col min="9981" max="9981" width="7.6640625" style="21" customWidth="1"/>
    <col min="9982" max="9982" width="11.21875" style="21" customWidth="1"/>
    <col min="9983" max="9988" width="7.44140625" style="21" customWidth="1"/>
    <col min="9989" max="9989" width="7.88671875" style="21" customWidth="1"/>
    <col min="9990" max="9990" width="9.21875" style="21" customWidth="1"/>
    <col min="9991" max="9991" width="10.6640625" style="21" customWidth="1"/>
    <col min="9992" max="9992" width="3.21875" style="21" customWidth="1"/>
    <col min="9993" max="10236" width="8.88671875" style="21"/>
    <col min="10237" max="10237" width="7.6640625" style="21" customWidth="1"/>
    <col min="10238" max="10238" width="11.21875" style="21" customWidth="1"/>
    <col min="10239" max="10244" width="7.44140625" style="21" customWidth="1"/>
    <col min="10245" max="10245" width="7.88671875" style="21" customWidth="1"/>
    <col min="10246" max="10246" width="9.21875" style="21" customWidth="1"/>
    <col min="10247" max="10247" width="10.6640625" style="21" customWidth="1"/>
    <col min="10248" max="10248" width="3.21875" style="21" customWidth="1"/>
    <col min="10249" max="10492" width="8.88671875" style="21"/>
    <col min="10493" max="10493" width="7.6640625" style="21" customWidth="1"/>
    <col min="10494" max="10494" width="11.21875" style="21" customWidth="1"/>
    <col min="10495" max="10500" width="7.44140625" style="21" customWidth="1"/>
    <col min="10501" max="10501" width="7.88671875" style="21" customWidth="1"/>
    <col min="10502" max="10502" width="9.21875" style="21" customWidth="1"/>
    <col min="10503" max="10503" width="10.6640625" style="21" customWidth="1"/>
    <col min="10504" max="10504" width="3.21875" style="21" customWidth="1"/>
    <col min="10505" max="10748" width="8.88671875" style="21"/>
    <col min="10749" max="10749" width="7.6640625" style="21" customWidth="1"/>
    <col min="10750" max="10750" width="11.21875" style="21" customWidth="1"/>
    <col min="10751" max="10756" width="7.44140625" style="21" customWidth="1"/>
    <col min="10757" max="10757" width="7.88671875" style="21" customWidth="1"/>
    <col min="10758" max="10758" width="9.21875" style="21" customWidth="1"/>
    <col min="10759" max="10759" width="10.6640625" style="21" customWidth="1"/>
    <col min="10760" max="10760" width="3.21875" style="21" customWidth="1"/>
    <col min="10761" max="11004" width="8.88671875" style="21"/>
    <col min="11005" max="11005" width="7.6640625" style="21" customWidth="1"/>
    <col min="11006" max="11006" width="11.21875" style="21" customWidth="1"/>
    <col min="11007" max="11012" width="7.44140625" style="21" customWidth="1"/>
    <col min="11013" max="11013" width="7.88671875" style="21" customWidth="1"/>
    <col min="11014" max="11014" width="9.21875" style="21" customWidth="1"/>
    <col min="11015" max="11015" width="10.6640625" style="21" customWidth="1"/>
    <col min="11016" max="11016" width="3.21875" style="21" customWidth="1"/>
    <col min="11017" max="11260" width="8.88671875" style="21"/>
    <col min="11261" max="11261" width="7.6640625" style="21" customWidth="1"/>
    <col min="11262" max="11262" width="11.21875" style="21" customWidth="1"/>
    <col min="11263" max="11268" width="7.44140625" style="21" customWidth="1"/>
    <col min="11269" max="11269" width="7.88671875" style="21" customWidth="1"/>
    <col min="11270" max="11270" width="9.21875" style="21" customWidth="1"/>
    <col min="11271" max="11271" width="10.6640625" style="21" customWidth="1"/>
    <col min="11272" max="11272" width="3.21875" style="21" customWidth="1"/>
    <col min="11273" max="11516" width="8.88671875" style="21"/>
    <col min="11517" max="11517" width="7.6640625" style="21" customWidth="1"/>
    <col min="11518" max="11518" width="11.21875" style="21" customWidth="1"/>
    <col min="11519" max="11524" width="7.44140625" style="21" customWidth="1"/>
    <col min="11525" max="11525" width="7.88671875" style="21" customWidth="1"/>
    <col min="11526" max="11526" width="9.21875" style="21" customWidth="1"/>
    <col min="11527" max="11527" width="10.6640625" style="21" customWidth="1"/>
    <col min="11528" max="11528" width="3.21875" style="21" customWidth="1"/>
    <col min="11529" max="11772" width="8.88671875" style="21"/>
    <col min="11773" max="11773" width="7.6640625" style="21" customWidth="1"/>
    <col min="11774" max="11774" width="11.21875" style="21" customWidth="1"/>
    <col min="11775" max="11780" width="7.44140625" style="21" customWidth="1"/>
    <col min="11781" max="11781" width="7.88671875" style="21" customWidth="1"/>
    <col min="11782" max="11782" width="9.21875" style="21" customWidth="1"/>
    <col min="11783" max="11783" width="10.6640625" style="21" customWidth="1"/>
    <col min="11784" max="11784" width="3.21875" style="21" customWidth="1"/>
    <col min="11785" max="12028" width="8.88671875" style="21"/>
    <col min="12029" max="12029" width="7.6640625" style="21" customWidth="1"/>
    <col min="12030" max="12030" width="11.21875" style="21" customWidth="1"/>
    <col min="12031" max="12036" width="7.44140625" style="21" customWidth="1"/>
    <col min="12037" max="12037" width="7.88671875" style="21" customWidth="1"/>
    <col min="12038" max="12038" width="9.21875" style="21" customWidth="1"/>
    <col min="12039" max="12039" width="10.6640625" style="21" customWidth="1"/>
    <col min="12040" max="12040" width="3.21875" style="21" customWidth="1"/>
    <col min="12041" max="12284" width="8.88671875" style="21"/>
    <col min="12285" max="12285" width="7.6640625" style="21" customWidth="1"/>
    <col min="12286" max="12286" width="11.21875" style="21" customWidth="1"/>
    <col min="12287" max="12292" width="7.44140625" style="21" customWidth="1"/>
    <col min="12293" max="12293" width="7.88671875" style="21" customWidth="1"/>
    <col min="12294" max="12294" width="9.21875" style="21" customWidth="1"/>
    <col min="12295" max="12295" width="10.6640625" style="21" customWidth="1"/>
    <col min="12296" max="12296" width="3.21875" style="21" customWidth="1"/>
    <col min="12297" max="12540" width="8.88671875" style="21"/>
    <col min="12541" max="12541" width="7.6640625" style="21" customWidth="1"/>
    <col min="12542" max="12542" width="11.21875" style="21" customWidth="1"/>
    <col min="12543" max="12548" width="7.44140625" style="21" customWidth="1"/>
    <col min="12549" max="12549" width="7.88671875" style="21" customWidth="1"/>
    <col min="12550" max="12550" width="9.21875" style="21" customWidth="1"/>
    <col min="12551" max="12551" width="10.6640625" style="21" customWidth="1"/>
    <col min="12552" max="12552" width="3.21875" style="21" customWidth="1"/>
    <col min="12553" max="12796" width="8.88671875" style="21"/>
    <col min="12797" max="12797" width="7.6640625" style="21" customWidth="1"/>
    <col min="12798" max="12798" width="11.21875" style="21" customWidth="1"/>
    <col min="12799" max="12804" width="7.44140625" style="21" customWidth="1"/>
    <col min="12805" max="12805" width="7.88671875" style="21" customWidth="1"/>
    <col min="12806" max="12806" width="9.21875" style="21" customWidth="1"/>
    <col min="12807" max="12807" width="10.6640625" style="21" customWidth="1"/>
    <col min="12808" max="12808" width="3.21875" style="21" customWidth="1"/>
    <col min="12809" max="13052" width="8.88671875" style="21"/>
    <col min="13053" max="13053" width="7.6640625" style="21" customWidth="1"/>
    <col min="13054" max="13054" width="11.21875" style="21" customWidth="1"/>
    <col min="13055" max="13060" width="7.44140625" style="21" customWidth="1"/>
    <col min="13061" max="13061" width="7.88671875" style="21" customWidth="1"/>
    <col min="13062" max="13062" width="9.21875" style="21" customWidth="1"/>
    <col min="13063" max="13063" width="10.6640625" style="21" customWidth="1"/>
    <col min="13064" max="13064" width="3.21875" style="21" customWidth="1"/>
    <col min="13065" max="13308" width="8.88671875" style="21"/>
    <col min="13309" max="13309" width="7.6640625" style="21" customWidth="1"/>
    <col min="13310" max="13310" width="11.21875" style="21" customWidth="1"/>
    <col min="13311" max="13316" width="7.44140625" style="21" customWidth="1"/>
    <col min="13317" max="13317" width="7.88671875" style="21" customWidth="1"/>
    <col min="13318" max="13318" width="9.21875" style="21" customWidth="1"/>
    <col min="13319" max="13319" width="10.6640625" style="21" customWidth="1"/>
    <col min="13320" max="13320" width="3.21875" style="21" customWidth="1"/>
    <col min="13321" max="13564" width="8.88671875" style="21"/>
    <col min="13565" max="13565" width="7.6640625" style="21" customWidth="1"/>
    <col min="13566" max="13566" width="11.21875" style="21" customWidth="1"/>
    <col min="13567" max="13572" width="7.44140625" style="21" customWidth="1"/>
    <col min="13573" max="13573" width="7.88671875" style="21" customWidth="1"/>
    <col min="13574" max="13574" width="9.21875" style="21" customWidth="1"/>
    <col min="13575" max="13575" width="10.6640625" style="21" customWidth="1"/>
    <col min="13576" max="13576" width="3.21875" style="21" customWidth="1"/>
    <col min="13577" max="13820" width="8.88671875" style="21"/>
    <col min="13821" max="13821" width="7.6640625" style="21" customWidth="1"/>
    <col min="13822" max="13822" width="11.21875" style="21" customWidth="1"/>
    <col min="13823" max="13828" width="7.44140625" style="21" customWidth="1"/>
    <col min="13829" max="13829" width="7.88671875" style="21" customWidth="1"/>
    <col min="13830" max="13830" width="9.21875" style="21" customWidth="1"/>
    <col min="13831" max="13831" width="10.6640625" style="21" customWidth="1"/>
    <col min="13832" max="13832" width="3.21875" style="21" customWidth="1"/>
    <col min="13833" max="14076" width="8.88671875" style="21"/>
    <col min="14077" max="14077" width="7.6640625" style="21" customWidth="1"/>
    <col min="14078" max="14078" width="11.21875" style="21" customWidth="1"/>
    <col min="14079" max="14084" width="7.44140625" style="21" customWidth="1"/>
    <col min="14085" max="14085" width="7.88671875" style="21" customWidth="1"/>
    <col min="14086" max="14086" width="9.21875" style="21" customWidth="1"/>
    <col min="14087" max="14087" width="10.6640625" style="21" customWidth="1"/>
    <col min="14088" max="14088" width="3.21875" style="21" customWidth="1"/>
    <col min="14089" max="14332" width="8.88671875" style="21"/>
    <col min="14333" max="14333" width="7.6640625" style="21" customWidth="1"/>
    <col min="14334" max="14334" width="11.21875" style="21" customWidth="1"/>
    <col min="14335" max="14340" width="7.44140625" style="21" customWidth="1"/>
    <col min="14341" max="14341" width="7.88671875" style="21" customWidth="1"/>
    <col min="14342" max="14342" width="9.21875" style="21" customWidth="1"/>
    <col min="14343" max="14343" width="10.6640625" style="21" customWidth="1"/>
    <col min="14344" max="14344" width="3.21875" style="21" customWidth="1"/>
    <col min="14345" max="14588" width="8.88671875" style="21"/>
    <col min="14589" max="14589" width="7.6640625" style="21" customWidth="1"/>
    <col min="14590" max="14590" width="11.21875" style="21" customWidth="1"/>
    <col min="14591" max="14596" width="7.44140625" style="21" customWidth="1"/>
    <col min="14597" max="14597" width="7.88671875" style="21" customWidth="1"/>
    <col min="14598" max="14598" width="9.21875" style="21" customWidth="1"/>
    <col min="14599" max="14599" width="10.6640625" style="21" customWidth="1"/>
    <col min="14600" max="14600" width="3.21875" style="21" customWidth="1"/>
    <col min="14601" max="14844" width="8.88671875" style="21"/>
    <col min="14845" max="14845" width="7.6640625" style="21" customWidth="1"/>
    <col min="14846" max="14846" width="11.21875" style="21" customWidth="1"/>
    <col min="14847" max="14852" width="7.44140625" style="21" customWidth="1"/>
    <col min="14853" max="14853" width="7.88671875" style="21" customWidth="1"/>
    <col min="14854" max="14854" width="9.21875" style="21" customWidth="1"/>
    <col min="14855" max="14855" width="10.6640625" style="21" customWidth="1"/>
    <col min="14856" max="14856" width="3.21875" style="21" customWidth="1"/>
    <col min="14857" max="15100" width="8.88671875" style="21"/>
    <col min="15101" max="15101" width="7.6640625" style="21" customWidth="1"/>
    <col min="15102" max="15102" width="11.21875" style="21" customWidth="1"/>
    <col min="15103" max="15108" width="7.44140625" style="21" customWidth="1"/>
    <col min="15109" max="15109" width="7.88671875" style="21" customWidth="1"/>
    <col min="15110" max="15110" width="9.21875" style="21" customWidth="1"/>
    <col min="15111" max="15111" width="10.6640625" style="21" customWidth="1"/>
    <col min="15112" max="15112" width="3.21875" style="21" customWidth="1"/>
    <col min="15113" max="15356" width="8.88671875" style="21"/>
    <col min="15357" max="15357" width="7.6640625" style="21" customWidth="1"/>
    <col min="15358" max="15358" width="11.21875" style="21" customWidth="1"/>
    <col min="15359" max="15364" width="7.44140625" style="21" customWidth="1"/>
    <col min="15365" max="15365" width="7.88671875" style="21" customWidth="1"/>
    <col min="15366" max="15366" width="9.21875" style="21" customWidth="1"/>
    <col min="15367" max="15367" width="10.6640625" style="21" customWidth="1"/>
    <col min="15368" max="15368" width="3.21875" style="21" customWidth="1"/>
    <col min="15369" max="15612" width="8.88671875" style="21"/>
    <col min="15613" max="15613" width="7.6640625" style="21" customWidth="1"/>
    <col min="15614" max="15614" width="11.21875" style="21" customWidth="1"/>
    <col min="15615" max="15620" width="7.44140625" style="21" customWidth="1"/>
    <col min="15621" max="15621" width="7.88671875" style="21" customWidth="1"/>
    <col min="15622" max="15622" width="9.21875" style="21" customWidth="1"/>
    <col min="15623" max="15623" width="10.6640625" style="21" customWidth="1"/>
    <col min="15624" max="15624" width="3.21875" style="21" customWidth="1"/>
    <col min="15625" max="15868" width="8.88671875" style="21"/>
    <col min="15869" max="15869" width="7.6640625" style="21" customWidth="1"/>
    <col min="15870" max="15870" width="11.21875" style="21" customWidth="1"/>
    <col min="15871" max="15876" width="7.44140625" style="21" customWidth="1"/>
    <col min="15877" max="15877" width="7.88671875" style="21" customWidth="1"/>
    <col min="15878" max="15878" width="9.21875" style="21" customWidth="1"/>
    <col min="15879" max="15879" width="10.6640625" style="21" customWidth="1"/>
    <col min="15880" max="15880" width="3.21875" style="21" customWidth="1"/>
    <col min="15881" max="16124" width="8.88671875" style="21"/>
    <col min="16125" max="16125" width="7.6640625" style="21" customWidth="1"/>
    <col min="16126" max="16126" width="11.21875" style="21" customWidth="1"/>
    <col min="16127" max="16132" width="7.44140625" style="21" customWidth="1"/>
    <col min="16133" max="16133" width="7.88671875" style="21" customWidth="1"/>
    <col min="16134" max="16134" width="9.21875" style="21" customWidth="1"/>
    <col min="16135" max="16135" width="10.6640625" style="21" customWidth="1"/>
    <col min="16136" max="16136" width="3.21875" style="21" customWidth="1"/>
    <col min="16137" max="16380" width="8.88671875" style="21"/>
    <col min="16381" max="16383" width="8.88671875" style="21" customWidth="1"/>
    <col min="16384" max="16384" width="8.88671875" style="21"/>
  </cols>
  <sheetData>
    <row r="1" spans="1:13" s="10" customFormat="1" ht="35.25" customHeight="1" thickBot="1">
      <c r="A1" s="196" t="s">
        <v>101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M1" s="11"/>
    </row>
    <row r="2" spans="1:13" s="12" customFormat="1" ht="19.95" customHeight="1">
      <c r="A2" s="198" t="s">
        <v>17</v>
      </c>
      <c r="B2" s="200" t="s">
        <v>18</v>
      </c>
      <c r="C2" s="200" t="s">
        <v>19</v>
      </c>
      <c r="D2" s="202" t="s">
        <v>20</v>
      </c>
      <c r="E2" s="203"/>
      <c r="F2" s="203"/>
      <c r="G2" s="203"/>
      <c r="H2" s="204"/>
      <c r="I2" s="205" t="s">
        <v>21</v>
      </c>
      <c r="J2" s="200" t="s">
        <v>22</v>
      </c>
      <c r="K2" s="207" t="s">
        <v>23</v>
      </c>
    </row>
    <row r="3" spans="1:13" s="12" customFormat="1" ht="20.399999999999999" thickBot="1">
      <c r="A3" s="199"/>
      <c r="B3" s="201"/>
      <c r="C3" s="201"/>
      <c r="D3" s="13" t="s">
        <v>13</v>
      </c>
      <c r="E3" s="13" t="s">
        <v>24</v>
      </c>
      <c r="F3" s="13" t="s">
        <v>25</v>
      </c>
      <c r="G3" s="13" t="s">
        <v>26</v>
      </c>
      <c r="H3" s="14" t="s">
        <v>27</v>
      </c>
      <c r="I3" s="206"/>
      <c r="J3" s="201"/>
      <c r="K3" s="208"/>
    </row>
    <row r="4" spans="1:13" ht="24" hidden="1" customHeight="1">
      <c r="A4" s="15"/>
      <c r="B4" s="16"/>
      <c r="C4" s="17"/>
      <c r="D4" s="17">
        <v>5</v>
      </c>
      <c r="E4" s="17">
        <v>4</v>
      </c>
      <c r="F4" s="17">
        <v>3</v>
      </c>
      <c r="G4" s="17">
        <v>2</v>
      </c>
      <c r="H4" s="18">
        <v>1</v>
      </c>
      <c r="I4" s="19"/>
      <c r="J4" s="17"/>
      <c r="K4" s="20"/>
    </row>
    <row r="5" spans="1:13" s="12" customFormat="1" ht="41.4" hidden="1" customHeight="1">
      <c r="A5" s="22"/>
      <c r="B5" s="23"/>
      <c r="C5" s="24"/>
      <c r="D5" s="24">
        <v>25</v>
      </c>
      <c r="E5" s="24">
        <v>15</v>
      </c>
      <c r="F5" s="24">
        <v>10</v>
      </c>
      <c r="G5" s="24">
        <v>5</v>
      </c>
      <c r="H5" s="25"/>
      <c r="I5" s="26"/>
      <c r="J5" s="24"/>
      <c r="K5" s="27"/>
    </row>
    <row r="6" spans="1:13" ht="23.1" customHeight="1">
      <c r="A6" s="58">
        <f>IF(B6&lt;&gt;"",A5+1,"")</f>
        <v>1</v>
      </c>
      <c r="B6" s="6" t="s">
        <v>33</v>
      </c>
      <c r="C6" s="33"/>
      <c r="D6" s="47">
        <f>COUNTIF('1月入選目錄'!$D$9,$B$6:$B$25)</f>
        <v>1</v>
      </c>
      <c r="E6" s="47">
        <f>COUNTIF('1月入選目錄'!$D$10,$B$6:$B$25)</f>
        <v>0</v>
      </c>
      <c r="F6" s="47">
        <f>COUNTIF('1月入選目錄'!$D$11,$B$6:$B$25)</f>
        <v>0</v>
      </c>
      <c r="G6" s="47">
        <f>COUNTIF('1月入選目錄'!$D$12:$D$16,$B$6:$B$25)</f>
        <v>1</v>
      </c>
      <c r="H6" s="48">
        <f>COUNTIF('1月入選目錄'!$D$17:$D$45,$B$6:$B$25)+COUNTIF('1月入選目錄'!$H$9:$H$45,$B$6:$B$20)</f>
        <v>5</v>
      </c>
      <c r="I6" s="59">
        <f t="shared" ref="I6:I7" si="0">(D6*$D$4)+(E6*$E$4)+(F6*$F$4)+(G6*$G$4)+(H6*$H$4)</f>
        <v>12</v>
      </c>
      <c r="J6" s="38">
        <f t="shared" ref="J6:J7" si="1">C6+I6</f>
        <v>12</v>
      </c>
      <c r="K6" s="60">
        <f>(D6*$D$5)+(E6*$E$5)+(F6*$F$5)+(G6*$G$5)</f>
        <v>30</v>
      </c>
      <c r="M6" s="34"/>
    </row>
    <row r="7" spans="1:13" ht="23.1" customHeight="1">
      <c r="A7" s="58">
        <f t="shared" ref="A7:A21" si="2">IF(B7&lt;&gt;"",A6+1,"")</f>
        <v>2</v>
      </c>
      <c r="B7" s="6" t="s">
        <v>38</v>
      </c>
      <c r="C7" s="33"/>
      <c r="D7" s="47">
        <f>COUNTIF('1月入選目錄'!$D$9,$B$6:$B$25)</f>
        <v>0</v>
      </c>
      <c r="E7" s="47">
        <f>COUNTIF('1月入選目錄'!$D$10,$B$6:$B$25)</f>
        <v>0</v>
      </c>
      <c r="F7" s="47">
        <f>COUNTIF('1月入選目錄'!$D$11,$B$6:$B$25)</f>
        <v>0</v>
      </c>
      <c r="G7" s="47">
        <f>COUNTIF('1月入選目錄'!$D$12:$D$16,$B$6:$B$25)</f>
        <v>1</v>
      </c>
      <c r="H7" s="48">
        <f>COUNTIF('1月入選目錄'!$D$17:$D$45,$B$6:$B$25)+COUNTIF('1月入選目錄'!$H$9:$H$45,$B$6:$B$20)</f>
        <v>7</v>
      </c>
      <c r="I7" s="59">
        <f t="shared" si="0"/>
        <v>9</v>
      </c>
      <c r="J7" s="38">
        <f t="shared" si="1"/>
        <v>9</v>
      </c>
      <c r="K7" s="60">
        <f t="shared" ref="K7" si="3">(D7*$D$5)+(E7*$E$5)+(F7*$F$5)+(G7*$G$5)</f>
        <v>5</v>
      </c>
      <c r="M7" s="34"/>
    </row>
    <row r="8" spans="1:13" ht="23.1" customHeight="1">
      <c r="A8" s="58">
        <f t="shared" si="2"/>
        <v>3</v>
      </c>
      <c r="B8" s="6" t="s">
        <v>37</v>
      </c>
      <c r="C8" s="33"/>
      <c r="D8" s="47">
        <f>COUNTIF('1月入選目錄'!$D$9,$B$6:$B$25)</f>
        <v>0</v>
      </c>
      <c r="E8" s="47">
        <f>COUNTIF('1月入選目錄'!$D$10,$B$6:$B$25)</f>
        <v>1</v>
      </c>
      <c r="F8" s="47">
        <f>COUNTIF('1月入選目錄'!$D$11,$B$6:$B$25)</f>
        <v>0</v>
      </c>
      <c r="G8" s="47">
        <f>COUNTIF('1月入選目錄'!$D$12:$D$16,$B$6:$B$25)</f>
        <v>1</v>
      </c>
      <c r="H8" s="48">
        <f>COUNTIF('1月入選目錄'!$D$17:$D$45,$B$6:$B$25)+COUNTIF('1月入選目錄'!$H$9:$H$45,$B$6:$B$20)</f>
        <v>2</v>
      </c>
      <c r="I8" s="59">
        <f t="shared" ref="I8:I17" si="4">(D8*$D$4)+(E8*$E$4)+(F8*$F$4)+(G8*$G$4)+(H8*$H$4)</f>
        <v>8</v>
      </c>
      <c r="J8" s="38">
        <f t="shared" ref="J8:J17" si="5">C8+I8</f>
        <v>8</v>
      </c>
      <c r="K8" s="60">
        <f t="shared" ref="K8:K17" si="6">(D8*$D$5)+(E8*$E$5)+(F8*$F$5)+(G8*$G$5)</f>
        <v>20</v>
      </c>
      <c r="M8" s="34"/>
    </row>
    <row r="9" spans="1:13" ht="23.1" customHeight="1">
      <c r="A9" s="58">
        <f t="shared" si="2"/>
        <v>4</v>
      </c>
      <c r="B9" s="9" t="s">
        <v>50</v>
      </c>
      <c r="C9" s="33"/>
      <c r="D9" s="47">
        <f>COUNTIF('1月入選目錄'!$D$9,$B$6:$B$25)</f>
        <v>0</v>
      </c>
      <c r="E9" s="47">
        <f>COUNTIF('1月入選目錄'!$D$10,$B$6:$B$25)</f>
        <v>0</v>
      </c>
      <c r="F9" s="47">
        <f>COUNTIF('1月入選目錄'!$D$11,$B$6:$B$25)</f>
        <v>0</v>
      </c>
      <c r="G9" s="47">
        <f>COUNTIF('1月入選目錄'!$D$12:$D$16,$B$6:$B$25)</f>
        <v>0</v>
      </c>
      <c r="H9" s="48">
        <f>COUNTIF('1月入選目錄'!$D$17:$D$45,$B$6:$B$25)+COUNTIF('1月入選目錄'!$H$9:$H$45,$B$6:$B$20)</f>
        <v>8</v>
      </c>
      <c r="I9" s="59">
        <f t="shared" si="4"/>
        <v>8</v>
      </c>
      <c r="J9" s="38">
        <f t="shared" si="5"/>
        <v>8</v>
      </c>
      <c r="K9" s="60">
        <f t="shared" si="6"/>
        <v>0</v>
      </c>
      <c r="M9" s="34"/>
    </row>
    <row r="10" spans="1:13" ht="23.1" customHeight="1">
      <c r="A10" s="58">
        <f t="shared" si="2"/>
        <v>5</v>
      </c>
      <c r="B10" s="6" t="s">
        <v>41</v>
      </c>
      <c r="C10" s="33"/>
      <c r="D10" s="47">
        <f>COUNTIF('1月入選目錄'!$D$9,$B$6:$B$25)</f>
        <v>0</v>
      </c>
      <c r="E10" s="47">
        <f>COUNTIF('1月入選目錄'!$D$10,$B$6:$B$25)</f>
        <v>0</v>
      </c>
      <c r="F10" s="47">
        <f>COUNTIF('1月入選目錄'!$D$11,$B$6:$B$25)</f>
        <v>0</v>
      </c>
      <c r="G10" s="47">
        <f>COUNTIF('1月入選目錄'!$D$12:$D$16,$B$6:$B$25)</f>
        <v>1</v>
      </c>
      <c r="H10" s="48">
        <f>COUNTIF('1月入選目錄'!$D$17:$D$45,$B$6:$B$25)+COUNTIF('1月入選目錄'!$H$9:$H$45,$B$6:$B$20)</f>
        <v>5</v>
      </c>
      <c r="I10" s="59">
        <f t="shared" si="4"/>
        <v>7</v>
      </c>
      <c r="J10" s="38">
        <f t="shared" si="5"/>
        <v>7</v>
      </c>
      <c r="K10" s="60">
        <f t="shared" si="6"/>
        <v>5</v>
      </c>
      <c r="M10" s="34"/>
    </row>
    <row r="11" spans="1:13" ht="23.1" customHeight="1">
      <c r="A11" s="58">
        <f t="shared" si="2"/>
        <v>6</v>
      </c>
      <c r="B11" s="9" t="s">
        <v>35</v>
      </c>
      <c r="C11" s="33"/>
      <c r="D11" s="47">
        <f>COUNTIF('1月入選目錄'!$D$9,$B$6:$B$25)</f>
        <v>0</v>
      </c>
      <c r="E11" s="47">
        <f>COUNTIF('1月入選目錄'!$D$10,$B$6:$B$25)</f>
        <v>0</v>
      </c>
      <c r="F11" s="47">
        <f>COUNTIF('1月入選目錄'!$D$11,$B$6:$B$25)</f>
        <v>1</v>
      </c>
      <c r="G11" s="47">
        <f>COUNTIF('1月入選目錄'!$D$12:$D$16,$B$6:$B$25)</f>
        <v>1</v>
      </c>
      <c r="H11" s="48">
        <f>COUNTIF('1月入選目錄'!$D$17:$D$45,$B$6:$B$25)+COUNTIF('1月入選目錄'!$H$9:$H$45,$B$6:$B$20)</f>
        <v>1</v>
      </c>
      <c r="I11" s="59">
        <f t="shared" si="4"/>
        <v>6</v>
      </c>
      <c r="J11" s="38">
        <f t="shared" si="5"/>
        <v>6</v>
      </c>
      <c r="K11" s="60">
        <f t="shared" si="6"/>
        <v>15</v>
      </c>
      <c r="M11" s="34"/>
    </row>
    <row r="12" spans="1:13" ht="23.1" customHeight="1">
      <c r="A12" s="58">
        <f t="shared" si="2"/>
        <v>7</v>
      </c>
      <c r="B12" s="6" t="s">
        <v>63</v>
      </c>
      <c r="C12" s="33"/>
      <c r="D12" s="47">
        <f>COUNTIF('1月入選目錄'!$D$9,$B$6:$B$25)</f>
        <v>0</v>
      </c>
      <c r="E12" s="47">
        <f>COUNTIF('1月入選目錄'!$D$10,$B$6:$B$25)</f>
        <v>0</v>
      </c>
      <c r="F12" s="47">
        <f>COUNTIF('1月入選目錄'!$D$11,$B$6:$B$25)</f>
        <v>0</v>
      </c>
      <c r="G12" s="47">
        <f>COUNTIF('1月入選目錄'!$D$12:$D$16,$B$6:$B$25)</f>
        <v>0</v>
      </c>
      <c r="H12" s="48">
        <f>COUNTIF('1月入選目錄'!$D$17:$D$45,$B$6:$B$25)+COUNTIF('1月入選目錄'!$H$9:$H$45,$B$6:$B$20)</f>
        <v>6</v>
      </c>
      <c r="I12" s="59">
        <f t="shared" si="4"/>
        <v>6</v>
      </c>
      <c r="J12" s="38">
        <f t="shared" si="5"/>
        <v>6</v>
      </c>
      <c r="K12" s="60">
        <f t="shared" si="6"/>
        <v>0</v>
      </c>
      <c r="M12" s="34"/>
    </row>
    <row r="13" spans="1:13" ht="23.1" customHeight="1">
      <c r="A13" s="28">
        <f t="shared" si="2"/>
        <v>8</v>
      </c>
      <c r="B13" s="6" t="s">
        <v>80</v>
      </c>
      <c r="C13" s="29"/>
      <c r="D13" s="47">
        <f>COUNTIF('1月入選目錄'!$D$9,$B$6:$B$25)</f>
        <v>0</v>
      </c>
      <c r="E13" s="47">
        <f>COUNTIF('1月入選目錄'!$D$10,$B$6:$B$25)</f>
        <v>0</v>
      </c>
      <c r="F13" s="47">
        <f>COUNTIF('1月入選目錄'!$D$11,$B$6:$B$25)</f>
        <v>0</v>
      </c>
      <c r="G13" s="47">
        <f>COUNTIF('1月入選目錄'!$D$12:$D$16,$B$6:$B$25)</f>
        <v>0</v>
      </c>
      <c r="H13" s="48">
        <f>COUNTIF('1月入選目錄'!$D$17:$D$45,$B$6:$B$25)+COUNTIF('1月入選目錄'!$H$9:$H$45,$B$6:$B$20)</f>
        <v>6</v>
      </c>
      <c r="I13" s="49">
        <f t="shared" si="4"/>
        <v>6</v>
      </c>
      <c r="J13" s="31">
        <f t="shared" si="5"/>
        <v>6</v>
      </c>
      <c r="K13" s="32">
        <f t="shared" si="6"/>
        <v>0</v>
      </c>
      <c r="M13" s="34"/>
    </row>
    <row r="14" spans="1:13" ht="23.1" customHeight="1">
      <c r="A14" s="28">
        <f t="shared" si="2"/>
        <v>9</v>
      </c>
      <c r="B14" s="6" t="s">
        <v>92</v>
      </c>
      <c r="C14" s="29"/>
      <c r="D14" s="47">
        <f>COUNTIF('1月入選目錄'!$D$9,$B$6:$B$25)</f>
        <v>0</v>
      </c>
      <c r="E14" s="47">
        <f>COUNTIF('1月入選目錄'!$D$10,$B$6:$B$25)</f>
        <v>0</v>
      </c>
      <c r="F14" s="47">
        <f>COUNTIF('1月入選目錄'!$D$11,$B$6:$B$25)</f>
        <v>0</v>
      </c>
      <c r="G14" s="47">
        <f>COUNTIF('1月入選目錄'!$D$12:$D$16,$B$6:$B$25)</f>
        <v>0</v>
      </c>
      <c r="H14" s="48">
        <f>COUNTIF('1月入選目錄'!$D$17:$D$45,$B$6:$B$25)+COUNTIF('1月入選目錄'!$H$9:$H$45,$B$6:$B$20)</f>
        <v>4</v>
      </c>
      <c r="I14" s="49">
        <f t="shared" si="4"/>
        <v>4</v>
      </c>
      <c r="J14" s="31">
        <f t="shared" si="5"/>
        <v>4</v>
      </c>
      <c r="K14" s="32">
        <f t="shared" si="6"/>
        <v>0</v>
      </c>
      <c r="M14" s="34"/>
    </row>
    <row r="15" spans="1:13" ht="23.1" customHeight="1">
      <c r="A15" s="28">
        <f t="shared" si="2"/>
        <v>10</v>
      </c>
      <c r="B15" s="6" t="s">
        <v>95</v>
      </c>
      <c r="C15" s="29"/>
      <c r="D15" s="47">
        <f>COUNTIF('1月入選目錄'!$D$9,$B$6:$B$25)</f>
        <v>0</v>
      </c>
      <c r="E15" s="47">
        <f>COUNTIF('1月入選目錄'!$D$10,$B$6:$B$25)</f>
        <v>0</v>
      </c>
      <c r="F15" s="47">
        <f>COUNTIF('1月入選目錄'!$D$11,$B$6:$B$25)</f>
        <v>0</v>
      </c>
      <c r="G15" s="47">
        <f>COUNTIF('1月入選目錄'!$D$12:$D$16,$B$6:$B$25)</f>
        <v>0</v>
      </c>
      <c r="H15" s="48">
        <f>COUNTIF('1月入選目錄'!$D$17:$D$45,$B$6:$B$25)+COUNTIF('1月入選目錄'!$H$9:$H$45,$B$6:$B$20)</f>
        <v>2</v>
      </c>
      <c r="I15" s="49">
        <f t="shared" si="4"/>
        <v>2</v>
      </c>
      <c r="J15" s="31">
        <f t="shared" si="5"/>
        <v>2</v>
      </c>
      <c r="K15" s="32">
        <f t="shared" si="6"/>
        <v>0</v>
      </c>
      <c r="M15" s="34"/>
    </row>
    <row r="16" spans="1:13" ht="23.1" customHeight="1">
      <c r="A16" s="28">
        <f t="shared" si="2"/>
        <v>11</v>
      </c>
      <c r="B16" s="6" t="s">
        <v>85</v>
      </c>
      <c r="C16" s="29"/>
      <c r="D16" s="47">
        <f>COUNTIF('1月入選目錄'!$D$9,$B$6:$B$25)</f>
        <v>0</v>
      </c>
      <c r="E16" s="47">
        <f>COUNTIF('1月入選目錄'!$D$10,$B$6:$B$25)</f>
        <v>0</v>
      </c>
      <c r="F16" s="47">
        <f>COUNTIF('1月入選目錄'!$D$11,$B$6:$B$25)</f>
        <v>0</v>
      </c>
      <c r="G16" s="47">
        <f>COUNTIF('1月入選目錄'!$D$12:$D$16,$B$6:$B$25)</f>
        <v>0</v>
      </c>
      <c r="H16" s="48">
        <f>COUNTIF('1月入選目錄'!$D$17:$D$45,$B$6:$B$25)+COUNTIF('1月入選目錄'!$H$9:$H$45,$B$6:$B$20)</f>
        <v>1</v>
      </c>
      <c r="I16" s="49">
        <f t="shared" si="4"/>
        <v>1</v>
      </c>
      <c r="J16" s="31">
        <f t="shared" si="5"/>
        <v>1</v>
      </c>
      <c r="K16" s="32">
        <f t="shared" si="6"/>
        <v>0</v>
      </c>
      <c r="M16" s="34"/>
    </row>
    <row r="17" spans="1:13" ht="23.1" customHeight="1">
      <c r="A17" s="28">
        <f t="shared" si="2"/>
        <v>12</v>
      </c>
      <c r="B17" s="6" t="s">
        <v>86</v>
      </c>
      <c r="C17" s="33"/>
      <c r="D17" s="47">
        <f>COUNTIF('1月入選目錄'!$D$9,$B$6:$B$25)</f>
        <v>0</v>
      </c>
      <c r="E17" s="47">
        <f>COUNTIF('1月入選目錄'!$D$10,$B$6:$B$25)</f>
        <v>0</v>
      </c>
      <c r="F17" s="47">
        <f>COUNTIF('1月入選目錄'!$D$11,$B$6:$B$25)</f>
        <v>0</v>
      </c>
      <c r="G17" s="47">
        <f>COUNTIF('1月入選目錄'!$D$12:$D$16,$B$6:$B$25)</f>
        <v>0</v>
      </c>
      <c r="H17" s="48">
        <f>COUNTIF('1月入選目錄'!$D$17:$D$45,$B$6:$B$25)+COUNTIF('1月入選目錄'!$H$9:$H$45,$B$6:$B$20)</f>
        <v>1</v>
      </c>
      <c r="I17" s="49">
        <f t="shared" si="4"/>
        <v>1</v>
      </c>
      <c r="J17" s="31">
        <f t="shared" si="5"/>
        <v>1</v>
      </c>
      <c r="K17" s="32">
        <f t="shared" si="6"/>
        <v>0</v>
      </c>
    </row>
    <row r="18" spans="1:13" ht="23.1" customHeight="1">
      <c r="A18" s="265">
        <f t="shared" si="2"/>
        <v>13</v>
      </c>
      <c r="B18" s="266" t="s">
        <v>202</v>
      </c>
      <c r="C18" s="33"/>
      <c r="D18" s="47"/>
      <c r="E18" s="47"/>
      <c r="F18" s="47"/>
      <c r="G18" s="47"/>
      <c r="H18" s="48"/>
      <c r="I18" s="49"/>
      <c r="J18" s="31"/>
      <c r="K18" s="32"/>
      <c r="M18" s="34"/>
    </row>
    <row r="19" spans="1:13" ht="23.1" customHeight="1">
      <c r="A19" s="265">
        <f t="shared" si="2"/>
        <v>14</v>
      </c>
      <c r="B19" s="266" t="s">
        <v>206</v>
      </c>
      <c r="C19" s="33"/>
      <c r="D19" s="47"/>
      <c r="E19" s="47"/>
      <c r="F19" s="47"/>
      <c r="G19" s="47"/>
      <c r="H19" s="48"/>
      <c r="I19" s="49"/>
      <c r="J19" s="31"/>
      <c r="K19" s="32"/>
      <c r="M19" s="34"/>
    </row>
    <row r="20" spans="1:13" ht="23.1" customHeight="1">
      <c r="A20" s="28" t="str">
        <f t="shared" si="2"/>
        <v/>
      </c>
      <c r="B20" s="6"/>
      <c r="C20" s="37"/>
      <c r="D20" s="47"/>
      <c r="E20" s="47"/>
      <c r="F20" s="47"/>
      <c r="G20" s="47"/>
      <c r="H20" s="48"/>
      <c r="I20" s="49"/>
      <c r="J20" s="31"/>
      <c r="K20" s="32"/>
    </row>
    <row r="21" spans="1:13" ht="23.1" customHeight="1">
      <c r="A21" s="28" t="str">
        <f t="shared" si="2"/>
        <v/>
      </c>
      <c r="B21" s="6"/>
      <c r="C21" s="33"/>
      <c r="D21" s="47"/>
      <c r="E21" s="47"/>
      <c r="F21" s="47"/>
      <c r="G21" s="47"/>
      <c r="H21" s="48"/>
      <c r="I21" s="49"/>
      <c r="J21" s="31"/>
      <c r="K21" s="32"/>
      <c r="M21" s="34"/>
    </row>
    <row r="22" spans="1:13" ht="23.1" customHeight="1">
      <c r="A22" s="28" t="str">
        <f t="shared" ref="A22:A25" si="7">IF(B22&lt;&gt;"",A21+1,"")</f>
        <v/>
      </c>
      <c r="B22" s="35"/>
      <c r="C22" s="33"/>
      <c r="D22" s="47"/>
      <c r="E22" s="47"/>
      <c r="F22" s="47"/>
      <c r="G22" s="47"/>
      <c r="H22" s="48"/>
      <c r="I22" s="49"/>
      <c r="J22" s="31"/>
      <c r="K22" s="32"/>
      <c r="M22" s="34"/>
    </row>
    <row r="23" spans="1:13" ht="23.1" customHeight="1">
      <c r="A23" s="28" t="str">
        <f t="shared" si="7"/>
        <v/>
      </c>
      <c r="B23" s="35"/>
      <c r="C23" s="33"/>
      <c r="D23" s="47"/>
      <c r="E23" s="47"/>
      <c r="F23" s="47"/>
      <c r="G23" s="47"/>
      <c r="H23" s="48"/>
      <c r="I23" s="49"/>
      <c r="J23" s="31"/>
      <c r="K23" s="32"/>
      <c r="M23" s="34"/>
    </row>
    <row r="24" spans="1:13" s="12" customFormat="1" ht="23.1" customHeight="1">
      <c r="A24" s="28" t="str">
        <f>IF(B24&lt;&gt;"",#REF!+1,"")</f>
        <v/>
      </c>
      <c r="B24" s="36"/>
      <c r="C24" s="38"/>
      <c r="D24" s="47"/>
      <c r="E24" s="47"/>
      <c r="F24" s="47"/>
      <c r="G24" s="47"/>
      <c r="H24" s="48"/>
      <c r="I24" s="49"/>
      <c r="J24" s="31"/>
      <c r="K24" s="32"/>
    </row>
    <row r="25" spans="1:13" s="12" customFormat="1" ht="23.1" customHeight="1" thickBot="1">
      <c r="A25" s="28" t="str">
        <f t="shared" si="7"/>
        <v/>
      </c>
      <c r="B25" s="36"/>
      <c r="C25" s="38"/>
      <c r="D25" s="50"/>
      <c r="E25" s="50"/>
      <c r="F25" s="50"/>
      <c r="G25" s="50"/>
      <c r="H25" s="51"/>
      <c r="I25" s="30"/>
      <c r="J25" s="31"/>
      <c r="K25" s="32"/>
    </row>
    <row r="26" spans="1:13" s="12" customFormat="1" ht="23.1" customHeight="1" thickBot="1">
      <c r="A26" s="194" t="s">
        <v>28</v>
      </c>
      <c r="B26" s="195"/>
      <c r="C26" s="39"/>
      <c r="D26" s="39">
        <f t="shared" ref="D26:I26" si="8">SUM(D6:D23)</f>
        <v>1</v>
      </c>
      <c r="E26" s="39">
        <f t="shared" si="8"/>
        <v>1</v>
      </c>
      <c r="F26" s="39">
        <f t="shared" si="8"/>
        <v>1</v>
      </c>
      <c r="G26" s="39">
        <f t="shared" si="8"/>
        <v>5</v>
      </c>
      <c r="H26" s="40">
        <f t="shared" si="8"/>
        <v>48</v>
      </c>
      <c r="I26" s="41">
        <f t="shared" si="8"/>
        <v>70</v>
      </c>
      <c r="J26" s="42">
        <f>I26+C26</f>
        <v>70</v>
      </c>
      <c r="K26" s="43">
        <f>SUM(K6:K23)</f>
        <v>75</v>
      </c>
    </row>
    <row r="27" spans="1:13" s="46" customFormat="1" ht="23.1" customHeight="1">
      <c r="A27" s="44" t="s">
        <v>29</v>
      </c>
      <c r="B27" s="45"/>
      <c r="C27" s="45"/>
      <c r="D27" s="45"/>
      <c r="E27" s="45"/>
      <c r="F27" s="45"/>
      <c r="G27" s="45"/>
      <c r="H27" s="45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D518-FFD8-47D0-BD68-32A7DBD1942A}">
  <sheetPr>
    <tabColor rgb="FF99CCFF"/>
  </sheetPr>
  <dimension ref="A1:K40"/>
  <sheetViews>
    <sheetView tabSelected="1" workbookViewId="0">
      <pane xSplit="2" ySplit="8" topLeftCell="C29" activePane="bottomRight" state="frozen"/>
      <selection pane="topRight" activeCell="C1" sqref="C1"/>
      <selection pane="bottomLeft" activeCell="A9" sqref="A9"/>
      <selection pane="bottomRight" activeCell="K42" sqref="K42"/>
    </sheetView>
  </sheetViews>
  <sheetFormatPr defaultRowHeight="19.8" customHeight="1"/>
  <cols>
    <col min="1" max="1" width="3.77734375" style="90" customWidth="1"/>
    <col min="2" max="2" width="6.77734375" style="88" customWidth="1"/>
    <col min="3" max="3" width="3.77734375" style="88" customWidth="1"/>
    <col min="4" max="4" width="19.5546875" style="88" customWidth="1"/>
    <col min="5" max="5" width="10.77734375" style="88" customWidth="1"/>
    <col min="6" max="6" width="3.77734375" style="90" customWidth="1"/>
    <col min="7" max="7" width="6.77734375" style="88" customWidth="1"/>
    <col min="8" max="8" width="3.77734375" style="88" customWidth="1"/>
    <col min="9" max="9" width="19.5546875" style="88" customWidth="1"/>
    <col min="10" max="10" width="10.77734375" style="88" customWidth="1"/>
    <col min="11" max="11" width="15.21875" style="88" customWidth="1"/>
    <col min="12" max="255" width="8.88671875" style="88"/>
    <col min="256" max="256" width="7.33203125" style="88" customWidth="1"/>
    <col min="257" max="257" width="10.33203125" style="88" customWidth="1"/>
    <col min="258" max="258" width="12.77734375" style="88" customWidth="1"/>
    <col min="259" max="259" width="15.44140625" style="88" customWidth="1"/>
    <col min="260" max="260" width="7.33203125" style="88" customWidth="1"/>
    <col min="261" max="261" width="9.44140625" style="88" customWidth="1"/>
    <col min="262" max="262" width="14.109375" style="88" customWidth="1"/>
    <col min="263" max="263" width="15.44140625" style="88" customWidth="1"/>
    <col min="264" max="264" width="15.21875" style="88" customWidth="1"/>
    <col min="265" max="266" width="8.88671875" style="88"/>
    <col min="267" max="267" width="24.109375" style="88" customWidth="1"/>
    <col min="268" max="511" width="8.88671875" style="88"/>
    <col min="512" max="512" width="7.33203125" style="88" customWidth="1"/>
    <col min="513" max="513" width="10.33203125" style="88" customWidth="1"/>
    <col min="514" max="514" width="12.77734375" style="88" customWidth="1"/>
    <col min="515" max="515" width="15.44140625" style="88" customWidth="1"/>
    <col min="516" max="516" width="7.33203125" style="88" customWidth="1"/>
    <col min="517" max="517" width="9.44140625" style="88" customWidth="1"/>
    <col min="518" max="518" width="14.109375" style="88" customWidth="1"/>
    <col min="519" max="519" width="15.44140625" style="88" customWidth="1"/>
    <col min="520" max="520" width="15.21875" style="88" customWidth="1"/>
    <col min="521" max="522" width="8.88671875" style="88"/>
    <col min="523" max="523" width="24.109375" style="88" customWidth="1"/>
    <col min="524" max="767" width="8.88671875" style="88"/>
    <col min="768" max="768" width="7.33203125" style="88" customWidth="1"/>
    <col min="769" max="769" width="10.33203125" style="88" customWidth="1"/>
    <col min="770" max="770" width="12.77734375" style="88" customWidth="1"/>
    <col min="771" max="771" width="15.44140625" style="88" customWidth="1"/>
    <col min="772" max="772" width="7.33203125" style="88" customWidth="1"/>
    <col min="773" max="773" width="9.44140625" style="88" customWidth="1"/>
    <col min="774" max="774" width="14.109375" style="88" customWidth="1"/>
    <col min="775" max="775" width="15.44140625" style="88" customWidth="1"/>
    <col min="776" max="776" width="15.21875" style="88" customWidth="1"/>
    <col min="777" max="778" width="8.88671875" style="88"/>
    <col min="779" max="779" width="24.109375" style="88" customWidth="1"/>
    <col min="780" max="1023" width="8.88671875" style="88"/>
    <col min="1024" max="1024" width="7.33203125" style="88" customWidth="1"/>
    <col min="1025" max="1025" width="10.33203125" style="88" customWidth="1"/>
    <col min="1026" max="1026" width="12.77734375" style="88" customWidth="1"/>
    <col min="1027" max="1027" width="15.44140625" style="88" customWidth="1"/>
    <col min="1028" max="1028" width="7.33203125" style="88" customWidth="1"/>
    <col min="1029" max="1029" width="9.44140625" style="88" customWidth="1"/>
    <col min="1030" max="1030" width="14.109375" style="88" customWidth="1"/>
    <col min="1031" max="1031" width="15.44140625" style="88" customWidth="1"/>
    <col min="1032" max="1032" width="15.21875" style="88" customWidth="1"/>
    <col min="1033" max="1034" width="8.88671875" style="88"/>
    <col min="1035" max="1035" width="24.109375" style="88" customWidth="1"/>
    <col min="1036" max="1279" width="8.88671875" style="88"/>
    <col min="1280" max="1280" width="7.33203125" style="88" customWidth="1"/>
    <col min="1281" max="1281" width="10.33203125" style="88" customWidth="1"/>
    <col min="1282" max="1282" width="12.77734375" style="88" customWidth="1"/>
    <col min="1283" max="1283" width="15.44140625" style="88" customWidth="1"/>
    <col min="1284" max="1284" width="7.33203125" style="88" customWidth="1"/>
    <col min="1285" max="1285" width="9.44140625" style="88" customWidth="1"/>
    <col min="1286" max="1286" width="14.109375" style="88" customWidth="1"/>
    <col min="1287" max="1287" width="15.44140625" style="88" customWidth="1"/>
    <col min="1288" max="1288" width="15.21875" style="88" customWidth="1"/>
    <col min="1289" max="1290" width="8.88671875" style="88"/>
    <col min="1291" max="1291" width="24.109375" style="88" customWidth="1"/>
    <col min="1292" max="1535" width="8.88671875" style="88"/>
    <col min="1536" max="1536" width="7.33203125" style="88" customWidth="1"/>
    <col min="1537" max="1537" width="10.33203125" style="88" customWidth="1"/>
    <col min="1538" max="1538" width="12.77734375" style="88" customWidth="1"/>
    <col min="1539" max="1539" width="15.44140625" style="88" customWidth="1"/>
    <col min="1540" max="1540" width="7.33203125" style="88" customWidth="1"/>
    <col min="1541" max="1541" width="9.44140625" style="88" customWidth="1"/>
    <col min="1542" max="1542" width="14.109375" style="88" customWidth="1"/>
    <col min="1543" max="1543" width="15.44140625" style="88" customWidth="1"/>
    <col min="1544" max="1544" width="15.21875" style="88" customWidth="1"/>
    <col min="1545" max="1546" width="8.88671875" style="88"/>
    <col min="1547" max="1547" width="24.109375" style="88" customWidth="1"/>
    <col min="1548" max="1791" width="8.88671875" style="88"/>
    <col min="1792" max="1792" width="7.33203125" style="88" customWidth="1"/>
    <col min="1793" max="1793" width="10.33203125" style="88" customWidth="1"/>
    <col min="1794" max="1794" width="12.77734375" style="88" customWidth="1"/>
    <col min="1795" max="1795" width="15.44140625" style="88" customWidth="1"/>
    <col min="1796" max="1796" width="7.33203125" style="88" customWidth="1"/>
    <col min="1797" max="1797" width="9.44140625" style="88" customWidth="1"/>
    <col min="1798" max="1798" width="14.109375" style="88" customWidth="1"/>
    <col min="1799" max="1799" width="15.44140625" style="88" customWidth="1"/>
    <col min="1800" max="1800" width="15.21875" style="88" customWidth="1"/>
    <col min="1801" max="1802" width="8.88671875" style="88"/>
    <col min="1803" max="1803" width="24.109375" style="88" customWidth="1"/>
    <col min="1804" max="2047" width="8.88671875" style="88"/>
    <col min="2048" max="2048" width="7.33203125" style="88" customWidth="1"/>
    <col min="2049" max="2049" width="10.33203125" style="88" customWidth="1"/>
    <col min="2050" max="2050" width="12.77734375" style="88" customWidth="1"/>
    <col min="2051" max="2051" width="15.44140625" style="88" customWidth="1"/>
    <col min="2052" max="2052" width="7.33203125" style="88" customWidth="1"/>
    <col min="2053" max="2053" width="9.44140625" style="88" customWidth="1"/>
    <col min="2054" max="2054" width="14.109375" style="88" customWidth="1"/>
    <col min="2055" max="2055" width="15.44140625" style="88" customWidth="1"/>
    <col min="2056" max="2056" width="15.21875" style="88" customWidth="1"/>
    <col min="2057" max="2058" width="8.88671875" style="88"/>
    <col min="2059" max="2059" width="24.109375" style="88" customWidth="1"/>
    <col min="2060" max="2303" width="8.88671875" style="88"/>
    <col min="2304" max="2304" width="7.33203125" style="88" customWidth="1"/>
    <col min="2305" max="2305" width="10.33203125" style="88" customWidth="1"/>
    <col min="2306" max="2306" width="12.77734375" style="88" customWidth="1"/>
    <col min="2307" max="2307" width="15.44140625" style="88" customWidth="1"/>
    <col min="2308" max="2308" width="7.33203125" style="88" customWidth="1"/>
    <col min="2309" max="2309" width="9.44140625" style="88" customWidth="1"/>
    <col min="2310" max="2310" width="14.109375" style="88" customWidth="1"/>
    <col min="2311" max="2311" width="15.44140625" style="88" customWidth="1"/>
    <col min="2312" max="2312" width="15.21875" style="88" customWidth="1"/>
    <col min="2313" max="2314" width="8.88671875" style="88"/>
    <col min="2315" max="2315" width="24.109375" style="88" customWidth="1"/>
    <col min="2316" max="2559" width="8.88671875" style="88"/>
    <col min="2560" max="2560" width="7.33203125" style="88" customWidth="1"/>
    <col min="2561" max="2561" width="10.33203125" style="88" customWidth="1"/>
    <col min="2562" max="2562" width="12.77734375" style="88" customWidth="1"/>
    <col min="2563" max="2563" width="15.44140625" style="88" customWidth="1"/>
    <col min="2564" max="2564" width="7.33203125" style="88" customWidth="1"/>
    <col min="2565" max="2565" width="9.44140625" style="88" customWidth="1"/>
    <col min="2566" max="2566" width="14.109375" style="88" customWidth="1"/>
    <col min="2567" max="2567" width="15.44140625" style="88" customWidth="1"/>
    <col min="2568" max="2568" width="15.21875" style="88" customWidth="1"/>
    <col min="2569" max="2570" width="8.88671875" style="88"/>
    <col min="2571" max="2571" width="24.109375" style="88" customWidth="1"/>
    <col min="2572" max="2815" width="8.88671875" style="88"/>
    <col min="2816" max="2816" width="7.33203125" style="88" customWidth="1"/>
    <col min="2817" max="2817" width="10.33203125" style="88" customWidth="1"/>
    <col min="2818" max="2818" width="12.77734375" style="88" customWidth="1"/>
    <col min="2819" max="2819" width="15.44140625" style="88" customWidth="1"/>
    <col min="2820" max="2820" width="7.33203125" style="88" customWidth="1"/>
    <col min="2821" max="2821" width="9.44140625" style="88" customWidth="1"/>
    <col min="2822" max="2822" width="14.109375" style="88" customWidth="1"/>
    <col min="2823" max="2823" width="15.44140625" style="88" customWidth="1"/>
    <col min="2824" max="2824" width="15.21875" style="88" customWidth="1"/>
    <col min="2825" max="2826" width="8.88671875" style="88"/>
    <col min="2827" max="2827" width="24.109375" style="88" customWidth="1"/>
    <col min="2828" max="3071" width="8.88671875" style="88"/>
    <col min="3072" max="3072" width="7.33203125" style="88" customWidth="1"/>
    <col min="3073" max="3073" width="10.33203125" style="88" customWidth="1"/>
    <col min="3074" max="3074" width="12.77734375" style="88" customWidth="1"/>
    <col min="3075" max="3075" width="15.44140625" style="88" customWidth="1"/>
    <col min="3076" max="3076" width="7.33203125" style="88" customWidth="1"/>
    <col min="3077" max="3077" width="9.44140625" style="88" customWidth="1"/>
    <col min="3078" max="3078" width="14.109375" style="88" customWidth="1"/>
    <col min="3079" max="3079" width="15.44140625" style="88" customWidth="1"/>
    <col min="3080" max="3080" width="15.21875" style="88" customWidth="1"/>
    <col min="3081" max="3082" width="8.88671875" style="88"/>
    <col min="3083" max="3083" width="24.109375" style="88" customWidth="1"/>
    <col min="3084" max="3327" width="8.88671875" style="88"/>
    <col min="3328" max="3328" width="7.33203125" style="88" customWidth="1"/>
    <col min="3329" max="3329" width="10.33203125" style="88" customWidth="1"/>
    <col min="3330" max="3330" width="12.77734375" style="88" customWidth="1"/>
    <col min="3331" max="3331" width="15.44140625" style="88" customWidth="1"/>
    <col min="3332" max="3332" width="7.33203125" style="88" customWidth="1"/>
    <col min="3333" max="3333" width="9.44140625" style="88" customWidth="1"/>
    <col min="3334" max="3334" width="14.109375" style="88" customWidth="1"/>
    <col min="3335" max="3335" width="15.44140625" style="88" customWidth="1"/>
    <col min="3336" max="3336" width="15.21875" style="88" customWidth="1"/>
    <col min="3337" max="3338" width="8.88671875" style="88"/>
    <col min="3339" max="3339" width="24.109375" style="88" customWidth="1"/>
    <col min="3340" max="3583" width="8.88671875" style="88"/>
    <col min="3584" max="3584" width="7.33203125" style="88" customWidth="1"/>
    <col min="3585" max="3585" width="10.33203125" style="88" customWidth="1"/>
    <col min="3586" max="3586" width="12.77734375" style="88" customWidth="1"/>
    <col min="3587" max="3587" width="15.44140625" style="88" customWidth="1"/>
    <col min="3588" max="3588" width="7.33203125" style="88" customWidth="1"/>
    <col min="3589" max="3589" width="9.44140625" style="88" customWidth="1"/>
    <col min="3590" max="3590" width="14.109375" style="88" customWidth="1"/>
    <col min="3591" max="3591" width="15.44140625" style="88" customWidth="1"/>
    <col min="3592" max="3592" width="15.21875" style="88" customWidth="1"/>
    <col min="3593" max="3594" width="8.88671875" style="88"/>
    <col min="3595" max="3595" width="24.109375" style="88" customWidth="1"/>
    <col min="3596" max="3839" width="8.88671875" style="88"/>
    <col min="3840" max="3840" width="7.33203125" style="88" customWidth="1"/>
    <col min="3841" max="3841" width="10.33203125" style="88" customWidth="1"/>
    <col min="3842" max="3842" width="12.77734375" style="88" customWidth="1"/>
    <col min="3843" max="3843" width="15.44140625" style="88" customWidth="1"/>
    <col min="3844" max="3844" width="7.33203125" style="88" customWidth="1"/>
    <col min="3845" max="3845" width="9.44140625" style="88" customWidth="1"/>
    <col min="3846" max="3846" width="14.109375" style="88" customWidth="1"/>
    <col min="3847" max="3847" width="15.44140625" style="88" customWidth="1"/>
    <col min="3848" max="3848" width="15.21875" style="88" customWidth="1"/>
    <col min="3849" max="3850" width="8.88671875" style="88"/>
    <col min="3851" max="3851" width="24.109375" style="88" customWidth="1"/>
    <col min="3852" max="4095" width="8.88671875" style="88"/>
    <col min="4096" max="4096" width="7.33203125" style="88" customWidth="1"/>
    <col min="4097" max="4097" width="10.33203125" style="88" customWidth="1"/>
    <col min="4098" max="4098" width="12.77734375" style="88" customWidth="1"/>
    <col min="4099" max="4099" width="15.44140625" style="88" customWidth="1"/>
    <col min="4100" max="4100" width="7.33203125" style="88" customWidth="1"/>
    <col min="4101" max="4101" width="9.44140625" style="88" customWidth="1"/>
    <col min="4102" max="4102" width="14.109375" style="88" customWidth="1"/>
    <col min="4103" max="4103" width="15.44140625" style="88" customWidth="1"/>
    <col min="4104" max="4104" width="15.21875" style="88" customWidth="1"/>
    <col min="4105" max="4106" width="8.88671875" style="88"/>
    <col min="4107" max="4107" width="24.109375" style="88" customWidth="1"/>
    <col min="4108" max="4351" width="8.88671875" style="88"/>
    <col min="4352" max="4352" width="7.33203125" style="88" customWidth="1"/>
    <col min="4353" max="4353" width="10.33203125" style="88" customWidth="1"/>
    <col min="4354" max="4354" width="12.77734375" style="88" customWidth="1"/>
    <col min="4355" max="4355" width="15.44140625" style="88" customWidth="1"/>
    <col min="4356" max="4356" width="7.33203125" style="88" customWidth="1"/>
    <col min="4357" max="4357" width="9.44140625" style="88" customWidth="1"/>
    <col min="4358" max="4358" width="14.109375" style="88" customWidth="1"/>
    <col min="4359" max="4359" width="15.44140625" style="88" customWidth="1"/>
    <col min="4360" max="4360" width="15.21875" style="88" customWidth="1"/>
    <col min="4361" max="4362" width="8.88671875" style="88"/>
    <col min="4363" max="4363" width="24.109375" style="88" customWidth="1"/>
    <col min="4364" max="4607" width="8.88671875" style="88"/>
    <col min="4608" max="4608" width="7.33203125" style="88" customWidth="1"/>
    <col min="4609" max="4609" width="10.33203125" style="88" customWidth="1"/>
    <col min="4610" max="4610" width="12.77734375" style="88" customWidth="1"/>
    <col min="4611" max="4611" width="15.44140625" style="88" customWidth="1"/>
    <col min="4612" max="4612" width="7.33203125" style="88" customWidth="1"/>
    <col min="4613" max="4613" width="9.44140625" style="88" customWidth="1"/>
    <col min="4614" max="4614" width="14.109375" style="88" customWidth="1"/>
    <col min="4615" max="4615" width="15.44140625" style="88" customWidth="1"/>
    <col min="4616" max="4616" width="15.21875" style="88" customWidth="1"/>
    <col min="4617" max="4618" width="8.88671875" style="88"/>
    <col min="4619" max="4619" width="24.109375" style="88" customWidth="1"/>
    <col min="4620" max="4863" width="8.88671875" style="88"/>
    <col min="4864" max="4864" width="7.33203125" style="88" customWidth="1"/>
    <col min="4865" max="4865" width="10.33203125" style="88" customWidth="1"/>
    <col min="4866" max="4866" width="12.77734375" style="88" customWidth="1"/>
    <col min="4867" max="4867" width="15.44140625" style="88" customWidth="1"/>
    <col min="4868" max="4868" width="7.33203125" style="88" customWidth="1"/>
    <col min="4869" max="4869" width="9.44140625" style="88" customWidth="1"/>
    <col min="4870" max="4870" width="14.109375" style="88" customWidth="1"/>
    <col min="4871" max="4871" width="15.44140625" style="88" customWidth="1"/>
    <col min="4872" max="4872" width="15.21875" style="88" customWidth="1"/>
    <col min="4873" max="4874" width="8.88671875" style="88"/>
    <col min="4875" max="4875" width="24.109375" style="88" customWidth="1"/>
    <col min="4876" max="5119" width="8.88671875" style="88"/>
    <col min="5120" max="5120" width="7.33203125" style="88" customWidth="1"/>
    <col min="5121" max="5121" width="10.33203125" style="88" customWidth="1"/>
    <col min="5122" max="5122" width="12.77734375" style="88" customWidth="1"/>
    <col min="5123" max="5123" width="15.44140625" style="88" customWidth="1"/>
    <col min="5124" max="5124" width="7.33203125" style="88" customWidth="1"/>
    <col min="5125" max="5125" width="9.44140625" style="88" customWidth="1"/>
    <col min="5126" max="5126" width="14.109375" style="88" customWidth="1"/>
    <col min="5127" max="5127" width="15.44140625" style="88" customWidth="1"/>
    <col min="5128" max="5128" width="15.21875" style="88" customWidth="1"/>
    <col min="5129" max="5130" width="8.88671875" style="88"/>
    <col min="5131" max="5131" width="24.109375" style="88" customWidth="1"/>
    <col min="5132" max="5375" width="8.88671875" style="88"/>
    <col min="5376" max="5376" width="7.33203125" style="88" customWidth="1"/>
    <col min="5377" max="5377" width="10.33203125" style="88" customWidth="1"/>
    <col min="5378" max="5378" width="12.77734375" style="88" customWidth="1"/>
    <col min="5379" max="5379" width="15.44140625" style="88" customWidth="1"/>
    <col min="5380" max="5380" width="7.33203125" style="88" customWidth="1"/>
    <col min="5381" max="5381" width="9.44140625" style="88" customWidth="1"/>
    <col min="5382" max="5382" width="14.109375" style="88" customWidth="1"/>
    <col min="5383" max="5383" width="15.44140625" style="88" customWidth="1"/>
    <col min="5384" max="5384" width="15.21875" style="88" customWidth="1"/>
    <col min="5385" max="5386" width="8.88671875" style="88"/>
    <col min="5387" max="5387" width="24.109375" style="88" customWidth="1"/>
    <col min="5388" max="5631" width="8.88671875" style="88"/>
    <col min="5632" max="5632" width="7.33203125" style="88" customWidth="1"/>
    <col min="5633" max="5633" width="10.33203125" style="88" customWidth="1"/>
    <col min="5634" max="5634" width="12.77734375" style="88" customWidth="1"/>
    <col min="5635" max="5635" width="15.44140625" style="88" customWidth="1"/>
    <col min="5636" max="5636" width="7.33203125" style="88" customWidth="1"/>
    <col min="5637" max="5637" width="9.44140625" style="88" customWidth="1"/>
    <col min="5638" max="5638" width="14.109375" style="88" customWidth="1"/>
    <col min="5639" max="5639" width="15.44140625" style="88" customWidth="1"/>
    <col min="5640" max="5640" width="15.21875" style="88" customWidth="1"/>
    <col min="5641" max="5642" width="8.88671875" style="88"/>
    <col min="5643" max="5643" width="24.109375" style="88" customWidth="1"/>
    <col min="5644" max="5887" width="8.88671875" style="88"/>
    <col min="5888" max="5888" width="7.33203125" style="88" customWidth="1"/>
    <col min="5889" max="5889" width="10.33203125" style="88" customWidth="1"/>
    <col min="5890" max="5890" width="12.77734375" style="88" customWidth="1"/>
    <col min="5891" max="5891" width="15.44140625" style="88" customWidth="1"/>
    <col min="5892" max="5892" width="7.33203125" style="88" customWidth="1"/>
    <col min="5893" max="5893" width="9.44140625" style="88" customWidth="1"/>
    <col min="5894" max="5894" width="14.109375" style="88" customWidth="1"/>
    <col min="5895" max="5895" width="15.44140625" style="88" customWidth="1"/>
    <col min="5896" max="5896" width="15.21875" style="88" customWidth="1"/>
    <col min="5897" max="5898" width="8.88671875" style="88"/>
    <col min="5899" max="5899" width="24.109375" style="88" customWidth="1"/>
    <col min="5900" max="6143" width="8.88671875" style="88"/>
    <col min="6144" max="6144" width="7.33203125" style="88" customWidth="1"/>
    <col min="6145" max="6145" width="10.33203125" style="88" customWidth="1"/>
    <col min="6146" max="6146" width="12.77734375" style="88" customWidth="1"/>
    <col min="6147" max="6147" width="15.44140625" style="88" customWidth="1"/>
    <col min="6148" max="6148" width="7.33203125" style="88" customWidth="1"/>
    <col min="6149" max="6149" width="9.44140625" style="88" customWidth="1"/>
    <col min="6150" max="6150" width="14.109375" style="88" customWidth="1"/>
    <col min="6151" max="6151" width="15.44140625" style="88" customWidth="1"/>
    <col min="6152" max="6152" width="15.21875" style="88" customWidth="1"/>
    <col min="6153" max="6154" width="8.88671875" style="88"/>
    <col min="6155" max="6155" width="24.109375" style="88" customWidth="1"/>
    <col min="6156" max="6399" width="8.88671875" style="88"/>
    <col min="6400" max="6400" width="7.33203125" style="88" customWidth="1"/>
    <col min="6401" max="6401" width="10.33203125" style="88" customWidth="1"/>
    <col min="6402" max="6402" width="12.77734375" style="88" customWidth="1"/>
    <col min="6403" max="6403" width="15.44140625" style="88" customWidth="1"/>
    <col min="6404" max="6404" width="7.33203125" style="88" customWidth="1"/>
    <col min="6405" max="6405" width="9.44140625" style="88" customWidth="1"/>
    <col min="6406" max="6406" width="14.109375" style="88" customWidth="1"/>
    <col min="6407" max="6407" width="15.44140625" style="88" customWidth="1"/>
    <col min="6408" max="6408" width="15.21875" style="88" customWidth="1"/>
    <col min="6409" max="6410" width="8.88671875" style="88"/>
    <col min="6411" max="6411" width="24.109375" style="88" customWidth="1"/>
    <col min="6412" max="6655" width="8.88671875" style="88"/>
    <col min="6656" max="6656" width="7.33203125" style="88" customWidth="1"/>
    <col min="6657" max="6657" width="10.33203125" style="88" customWidth="1"/>
    <col min="6658" max="6658" width="12.77734375" style="88" customWidth="1"/>
    <col min="6659" max="6659" width="15.44140625" style="88" customWidth="1"/>
    <col min="6660" max="6660" width="7.33203125" style="88" customWidth="1"/>
    <col min="6661" max="6661" width="9.44140625" style="88" customWidth="1"/>
    <col min="6662" max="6662" width="14.109375" style="88" customWidth="1"/>
    <col min="6663" max="6663" width="15.44140625" style="88" customWidth="1"/>
    <col min="6664" max="6664" width="15.21875" style="88" customWidth="1"/>
    <col min="6665" max="6666" width="8.88671875" style="88"/>
    <col min="6667" max="6667" width="24.109375" style="88" customWidth="1"/>
    <col min="6668" max="6911" width="8.88671875" style="88"/>
    <col min="6912" max="6912" width="7.33203125" style="88" customWidth="1"/>
    <col min="6913" max="6913" width="10.33203125" style="88" customWidth="1"/>
    <col min="6914" max="6914" width="12.77734375" style="88" customWidth="1"/>
    <col min="6915" max="6915" width="15.44140625" style="88" customWidth="1"/>
    <col min="6916" max="6916" width="7.33203125" style="88" customWidth="1"/>
    <col min="6917" max="6917" width="9.44140625" style="88" customWidth="1"/>
    <col min="6918" max="6918" width="14.109375" style="88" customWidth="1"/>
    <col min="6919" max="6919" width="15.44140625" style="88" customWidth="1"/>
    <col min="6920" max="6920" width="15.21875" style="88" customWidth="1"/>
    <col min="6921" max="6922" width="8.88671875" style="88"/>
    <col min="6923" max="6923" width="24.109375" style="88" customWidth="1"/>
    <col min="6924" max="7167" width="8.88671875" style="88"/>
    <col min="7168" max="7168" width="7.33203125" style="88" customWidth="1"/>
    <col min="7169" max="7169" width="10.33203125" style="88" customWidth="1"/>
    <col min="7170" max="7170" width="12.77734375" style="88" customWidth="1"/>
    <col min="7171" max="7171" width="15.44140625" style="88" customWidth="1"/>
    <col min="7172" max="7172" width="7.33203125" style="88" customWidth="1"/>
    <col min="7173" max="7173" width="9.44140625" style="88" customWidth="1"/>
    <col min="7174" max="7174" width="14.109375" style="88" customWidth="1"/>
    <col min="7175" max="7175" width="15.44140625" style="88" customWidth="1"/>
    <col min="7176" max="7176" width="15.21875" style="88" customWidth="1"/>
    <col min="7177" max="7178" width="8.88671875" style="88"/>
    <col min="7179" max="7179" width="24.109375" style="88" customWidth="1"/>
    <col min="7180" max="7423" width="8.88671875" style="88"/>
    <col min="7424" max="7424" width="7.33203125" style="88" customWidth="1"/>
    <col min="7425" max="7425" width="10.33203125" style="88" customWidth="1"/>
    <col min="7426" max="7426" width="12.77734375" style="88" customWidth="1"/>
    <col min="7427" max="7427" width="15.44140625" style="88" customWidth="1"/>
    <col min="7428" max="7428" width="7.33203125" style="88" customWidth="1"/>
    <col min="7429" max="7429" width="9.44140625" style="88" customWidth="1"/>
    <col min="7430" max="7430" width="14.109375" style="88" customWidth="1"/>
    <col min="7431" max="7431" width="15.44140625" style="88" customWidth="1"/>
    <col min="7432" max="7432" width="15.21875" style="88" customWidth="1"/>
    <col min="7433" max="7434" width="8.88671875" style="88"/>
    <col min="7435" max="7435" width="24.109375" style="88" customWidth="1"/>
    <col min="7436" max="7679" width="8.88671875" style="88"/>
    <col min="7680" max="7680" width="7.33203125" style="88" customWidth="1"/>
    <col min="7681" max="7681" width="10.33203125" style="88" customWidth="1"/>
    <col min="7682" max="7682" width="12.77734375" style="88" customWidth="1"/>
    <col min="7683" max="7683" width="15.44140625" style="88" customWidth="1"/>
    <col min="7684" max="7684" width="7.33203125" style="88" customWidth="1"/>
    <col min="7685" max="7685" width="9.44140625" style="88" customWidth="1"/>
    <col min="7686" max="7686" width="14.109375" style="88" customWidth="1"/>
    <col min="7687" max="7687" width="15.44140625" style="88" customWidth="1"/>
    <col min="7688" max="7688" width="15.21875" style="88" customWidth="1"/>
    <col min="7689" max="7690" width="8.88671875" style="88"/>
    <col min="7691" max="7691" width="24.109375" style="88" customWidth="1"/>
    <col min="7692" max="7935" width="8.88671875" style="88"/>
    <col min="7936" max="7936" width="7.33203125" style="88" customWidth="1"/>
    <col min="7937" max="7937" width="10.33203125" style="88" customWidth="1"/>
    <col min="7938" max="7938" width="12.77734375" style="88" customWidth="1"/>
    <col min="7939" max="7939" width="15.44140625" style="88" customWidth="1"/>
    <col min="7940" max="7940" width="7.33203125" style="88" customWidth="1"/>
    <col min="7941" max="7941" width="9.44140625" style="88" customWidth="1"/>
    <col min="7942" max="7942" width="14.109375" style="88" customWidth="1"/>
    <col min="7943" max="7943" width="15.44140625" style="88" customWidth="1"/>
    <col min="7944" max="7944" width="15.21875" style="88" customWidth="1"/>
    <col min="7945" max="7946" width="8.88671875" style="88"/>
    <col min="7947" max="7947" width="24.109375" style="88" customWidth="1"/>
    <col min="7948" max="8191" width="8.88671875" style="88"/>
    <col min="8192" max="8192" width="7.33203125" style="88" customWidth="1"/>
    <col min="8193" max="8193" width="10.33203125" style="88" customWidth="1"/>
    <col min="8194" max="8194" width="12.77734375" style="88" customWidth="1"/>
    <col min="8195" max="8195" width="15.44140625" style="88" customWidth="1"/>
    <col min="8196" max="8196" width="7.33203125" style="88" customWidth="1"/>
    <col min="8197" max="8197" width="9.44140625" style="88" customWidth="1"/>
    <col min="8198" max="8198" width="14.109375" style="88" customWidth="1"/>
    <col min="8199" max="8199" width="15.44140625" style="88" customWidth="1"/>
    <col min="8200" max="8200" width="15.21875" style="88" customWidth="1"/>
    <col min="8201" max="8202" width="8.88671875" style="88"/>
    <col min="8203" max="8203" width="24.109375" style="88" customWidth="1"/>
    <col min="8204" max="8447" width="8.88671875" style="88"/>
    <col min="8448" max="8448" width="7.33203125" style="88" customWidth="1"/>
    <col min="8449" max="8449" width="10.33203125" style="88" customWidth="1"/>
    <col min="8450" max="8450" width="12.77734375" style="88" customWidth="1"/>
    <col min="8451" max="8451" width="15.44140625" style="88" customWidth="1"/>
    <col min="8452" max="8452" width="7.33203125" style="88" customWidth="1"/>
    <col min="8453" max="8453" width="9.44140625" style="88" customWidth="1"/>
    <col min="8454" max="8454" width="14.109375" style="88" customWidth="1"/>
    <col min="8455" max="8455" width="15.44140625" style="88" customWidth="1"/>
    <col min="8456" max="8456" width="15.21875" style="88" customWidth="1"/>
    <col min="8457" max="8458" width="8.88671875" style="88"/>
    <col min="8459" max="8459" width="24.109375" style="88" customWidth="1"/>
    <col min="8460" max="8703" width="8.88671875" style="88"/>
    <col min="8704" max="8704" width="7.33203125" style="88" customWidth="1"/>
    <col min="8705" max="8705" width="10.33203125" style="88" customWidth="1"/>
    <col min="8706" max="8706" width="12.77734375" style="88" customWidth="1"/>
    <col min="8707" max="8707" width="15.44140625" style="88" customWidth="1"/>
    <col min="8708" max="8708" width="7.33203125" style="88" customWidth="1"/>
    <col min="8709" max="8709" width="9.44140625" style="88" customWidth="1"/>
    <col min="8710" max="8710" width="14.109375" style="88" customWidth="1"/>
    <col min="8711" max="8711" width="15.44140625" style="88" customWidth="1"/>
    <col min="8712" max="8712" width="15.21875" style="88" customWidth="1"/>
    <col min="8713" max="8714" width="8.88671875" style="88"/>
    <col min="8715" max="8715" width="24.109375" style="88" customWidth="1"/>
    <col min="8716" max="8959" width="8.88671875" style="88"/>
    <col min="8960" max="8960" width="7.33203125" style="88" customWidth="1"/>
    <col min="8961" max="8961" width="10.33203125" style="88" customWidth="1"/>
    <col min="8962" max="8962" width="12.77734375" style="88" customWidth="1"/>
    <col min="8963" max="8963" width="15.44140625" style="88" customWidth="1"/>
    <col min="8964" max="8964" width="7.33203125" style="88" customWidth="1"/>
    <col min="8965" max="8965" width="9.44140625" style="88" customWidth="1"/>
    <col min="8966" max="8966" width="14.109375" style="88" customWidth="1"/>
    <col min="8967" max="8967" width="15.44140625" style="88" customWidth="1"/>
    <col min="8968" max="8968" width="15.21875" style="88" customWidth="1"/>
    <col min="8969" max="8970" width="8.88671875" style="88"/>
    <col min="8971" max="8971" width="24.109375" style="88" customWidth="1"/>
    <col min="8972" max="9215" width="8.88671875" style="88"/>
    <col min="9216" max="9216" width="7.33203125" style="88" customWidth="1"/>
    <col min="9217" max="9217" width="10.33203125" style="88" customWidth="1"/>
    <col min="9218" max="9218" width="12.77734375" style="88" customWidth="1"/>
    <col min="9219" max="9219" width="15.44140625" style="88" customWidth="1"/>
    <col min="9220" max="9220" width="7.33203125" style="88" customWidth="1"/>
    <col min="9221" max="9221" width="9.44140625" style="88" customWidth="1"/>
    <col min="9222" max="9222" width="14.109375" style="88" customWidth="1"/>
    <col min="9223" max="9223" width="15.44140625" style="88" customWidth="1"/>
    <col min="9224" max="9224" width="15.21875" style="88" customWidth="1"/>
    <col min="9225" max="9226" width="8.88671875" style="88"/>
    <col min="9227" max="9227" width="24.109375" style="88" customWidth="1"/>
    <col min="9228" max="9471" width="8.88671875" style="88"/>
    <col min="9472" max="9472" width="7.33203125" style="88" customWidth="1"/>
    <col min="9473" max="9473" width="10.33203125" style="88" customWidth="1"/>
    <col min="9474" max="9474" width="12.77734375" style="88" customWidth="1"/>
    <col min="9475" max="9475" width="15.44140625" style="88" customWidth="1"/>
    <col min="9476" max="9476" width="7.33203125" style="88" customWidth="1"/>
    <col min="9477" max="9477" width="9.44140625" style="88" customWidth="1"/>
    <col min="9478" max="9478" width="14.109375" style="88" customWidth="1"/>
    <col min="9479" max="9479" width="15.44140625" style="88" customWidth="1"/>
    <col min="9480" max="9480" width="15.21875" style="88" customWidth="1"/>
    <col min="9481" max="9482" width="8.88671875" style="88"/>
    <col min="9483" max="9483" width="24.109375" style="88" customWidth="1"/>
    <col min="9484" max="9727" width="8.88671875" style="88"/>
    <col min="9728" max="9728" width="7.33203125" style="88" customWidth="1"/>
    <col min="9729" max="9729" width="10.33203125" style="88" customWidth="1"/>
    <col min="9730" max="9730" width="12.77734375" style="88" customWidth="1"/>
    <col min="9731" max="9731" width="15.44140625" style="88" customWidth="1"/>
    <col min="9732" max="9732" width="7.33203125" style="88" customWidth="1"/>
    <col min="9733" max="9733" width="9.44140625" style="88" customWidth="1"/>
    <col min="9734" max="9734" width="14.109375" style="88" customWidth="1"/>
    <col min="9735" max="9735" width="15.44140625" style="88" customWidth="1"/>
    <col min="9736" max="9736" width="15.21875" style="88" customWidth="1"/>
    <col min="9737" max="9738" width="8.88671875" style="88"/>
    <col min="9739" max="9739" width="24.109375" style="88" customWidth="1"/>
    <col min="9740" max="9983" width="8.88671875" style="88"/>
    <col min="9984" max="9984" width="7.33203125" style="88" customWidth="1"/>
    <col min="9985" max="9985" width="10.33203125" style="88" customWidth="1"/>
    <col min="9986" max="9986" width="12.77734375" style="88" customWidth="1"/>
    <col min="9987" max="9987" width="15.44140625" style="88" customWidth="1"/>
    <col min="9988" max="9988" width="7.33203125" style="88" customWidth="1"/>
    <col min="9989" max="9989" width="9.44140625" style="88" customWidth="1"/>
    <col min="9990" max="9990" width="14.109375" style="88" customWidth="1"/>
    <col min="9991" max="9991" width="15.44140625" style="88" customWidth="1"/>
    <col min="9992" max="9992" width="15.21875" style="88" customWidth="1"/>
    <col min="9993" max="9994" width="8.88671875" style="88"/>
    <col min="9995" max="9995" width="24.109375" style="88" customWidth="1"/>
    <col min="9996" max="10239" width="8.88671875" style="88"/>
    <col min="10240" max="10240" width="7.33203125" style="88" customWidth="1"/>
    <col min="10241" max="10241" width="10.33203125" style="88" customWidth="1"/>
    <col min="10242" max="10242" width="12.77734375" style="88" customWidth="1"/>
    <col min="10243" max="10243" width="15.44140625" style="88" customWidth="1"/>
    <col min="10244" max="10244" width="7.33203125" style="88" customWidth="1"/>
    <col min="10245" max="10245" width="9.44140625" style="88" customWidth="1"/>
    <col min="10246" max="10246" width="14.109375" style="88" customWidth="1"/>
    <col min="10247" max="10247" width="15.44140625" style="88" customWidth="1"/>
    <col min="10248" max="10248" width="15.21875" style="88" customWidth="1"/>
    <col min="10249" max="10250" width="8.88671875" style="88"/>
    <col min="10251" max="10251" width="24.109375" style="88" customWidth="1"/>
    <col min="10252" max="10495" width="8.88671875" style="88"/>
    <col min="10496" max="10496" width="7.33203125" style="88" customWidth="1"/>
    <col min="10497" max="10497" width="10.33203125" style="88" customWidth="1"/>
    <col min="10498" max="10498" width="12.77734375" style="88" customWidth="1"/>
    <col min="10499" max="10499" width="15.44140625" style="88" customWidth="1"/>
    <col min="10500" max="10500" width="7.33203125" style="88" customWidth="1"/>
    <col min="10501" max="10501" width="9.44140625" style="88" customWidth="1"/>
    <col min="10502" max="10502" width="14.109375" style="88" customWidth="1"/>
    <col min="10503" max="10503" width="15.44140625" style="88" customWidth="1"/>
    <col min="10504" max="10504" width="15.21875" style="88" customWidth="1"/>
    <col min="10505" max="10506" width="8.88671875" style="88"/>
    <col min="10507" max="10507" width="24.109375" style="88" customWidth="1"/>
    <col min="10508" max="10751" width="8.88671875" style="88"/>
    <col min="10752" max="10752" width="7.33203125" style="88" customWidth="1"/>
    <col min="10753" max="10753" width="10.33203125" style="88" customWidth="1"/>
    <col min="10754" max="10754" width="12.77734375" style="88" customWidth="1"/>
    <col min="10755" max="10755" width="15.44140625" style="88" customWidth="1"/>
    <col min="10756" max="10756" width="7.33203125" style="88" customWidth="1"/>
    <col min="10757" max="10757" width="9.44140625" style="88" customWidth="1"/>
    <col min="10758" max="10758" width="14.109375" style="88" customWidth="1"/>
    <col min="10759" max="10759" width="15.44140625" style="88" customWidth="1"/>
    <col min="10760" max="10760" width="15.21875" style="88" customWidth="1"/>
    <col min="10761" max="10762" width="8.88671875" style="88"/>
    <col min="10763" max="10763" width="24.109375" style="88" customWidth="1"/>
    <col min="10764" max="11007" width="8.88671875" style="88"/>
    <col min="11008" max="11008" width="7.33203125" style="88" customWidth="1"/>
    <col min="11009" max="11009" width="10.33203125" style="88" customWidth="1"/>
    <col min="11010" max="11010" width="12.77734375" style="88" customWidth="1"/>
    <col min="11011" max="11011" width="15.44140625" style="88" customWidth="1"/>
    <col min="11012" max="11012" width="7.33203125" style="88" customWidth="1"/>
    <col min="11013" max="11013" width="9.44140625" style="88" customWidth="1"/>
    <col min="11014" max="11014" width="14.109375" style="88" customWidth="1"/>
    <col min="11015" max="11015" width="15.44140625" style="88" customWidth="1"/>
    <col min="11016" max="11016" width="15.21875" style="88" customWidth="1"/>
    <col min="11017" max="11018" width="8.88671875" style="88"/>
    <col min="11019" max="11019" width="24.109375" style="88" customWidth="1"/>
    <col min="11020" max="11263" width="8.88671875" style="88"/>
    <col min="11264" max="11264" width="7.33203125" style="88" customWidth="1"/>
    <col min="11265" max="11265" width="10.33203125" style="88" customWidth="1"/>
    <col min="11266" max="11266" width="12.77734375" style="88" customWidth="1"/>
    <col min="11267" max="11267" width="15.44140625" style="88" customWidth="1"/>
    <col min="11268" max="11268" width="7.33203125" style="88" customWidth="1"/>
    <col min="11269" max="11269" width="9.44140625" style="88" customWidth="1"/>
    <col min="11270" max="11270" width="14.109375" style="88" customWidth="1"/>
    <col min="11271" max="11271" width="15.44140625" style="88" customWidth="1"/>
    <col min="11272" max="11272" width="15.21875" style="88" customWidth="1"/>
    <col min="11273" max="11274" width="8.88671875" style="88"/>
    <col min="11275" max="11275" width="24.109375" style="88" customWidth="1"/>
    <col min="11276" max="11519" width="8.88671875" style="88"/>
    <col min="11520" max="11520" width="7.33203125" style="88" customWidth="1"/>
    <col min="11521" max="11521" width="10.33203125" style="88" customWidth="1"/>
    <col min="11522" max="11522" width="12.77734375" style="88" customWidth="1"/>
    <col min="11523" max="11523" width="15.44140625" style="88" customWidth="1"/>
    <col min="11524" max="11524" width="7.33203125" style="88" customWidth="1"/>
    <col min="11525" max="11525" width="9.44140625" style="88" customWidth="1"/>
    <col min="11526" max="11526" width="14.109375" style="88" customWidth="1"/>
    <col min="11527" max="11527" width="15.44140625" style="88" customWidth="1"/>
    <col min="11528" max="11528" width="15.21875" style="88" customWidth="1"/>
    <col min="11529" max="11530" width="8.88671875" style="88"/>
    <col min="11531" max="11531" width="24.109375" style="88" customWidth="1"/>
    <col min="11532" max="11775" width="8.88671875" style="88"/>
    <col min="11776" max="11776" width="7.33203125" style="88" customWidth="1"/>
    <col min="11777" max="11777" width="10.33203125" style="88" customWidth="1"/>
    <col min="11778" max="11778" width="12.77734375" style="88" customWidth="1"/>
    <col min="11779" max="11779" width="15.44140625" style="88" customWidth="1"/>
    <col min="11780" max="11780" width="7.33203125" style="88" customWidth="1"/>
    <col min="11781" max="11781" width="9.44140625" style="88" customWidth="1"/>
    <col min="11782" max="11782" width="14.109375" style="88" customWidth="1"/>
    <col min="11783" max="11783" width="15.44140625" style="88" customWidth="1"/>
    <col min="11784" max="11784" width="15.21875" style="88" customWidth="1"/>
    <col min="11785" max="11786" width="8.88671875" style="88"/>
    <col min="11787" max="11787" width="24.109375" style="88" customWidth="1"/>
    <col min="11788" max="12031" width="8.88671875" style="88"/>
    <col min="12032" max="12032" width="7.33203125" style="88" customWidth="1"/>
    <col min="12033" max="12033" width="10.33203125" style="88" customWidth="1"/>
    <col min="12034" max="12034" width="12.77734375" style="88" customWidth="1"/>
    <col min="12035" max="12035" width="15.44140625" style="88" customWidth="1"/>
    <col min="12036" max="12036" width="7.33203125" style="88" customWidth="1"/>
    <col min="12037" max="12037" width="9.44140625" style="88" customWidth="1"/>
    <col min="12038" max="12038" width="14.109375" style="88" customWidth="1"/>
    <col min="12039" max="12039" width="15.44140625" style="88" customWidth="1"/>
    <col min="12040" max="12040" width="15.21875" style="88" customWidth="1"/>
    <col min="12041" max="12042" width="8.88671875" style="88"/>
    <col min="12043" max="12043" width="24.109375" style="88" customWidth="1"/>
    <col min="12044" max="12287" width="8.88671875" style="88"/>
    <col min="12288" max="12288" width="7.33203125" style="88" customWidth="1"/>
    <col min="12289" max="12289" width="10.33203125" style="88" customWidth="1"/>
    <col min="12290" max="12290" width="12.77734375" style="88" customWidth="1"/>
    <col min="12291" max="12291" width="15.44140625" style="88" customWidth="1"/>
    <col min="12292" max="12292" width="7.33203125" style="88" customWidth="1"/>
    <col min="12293" max="12293" width="9.44140625" style="88" customWidth="1"/>
    <col min="12294" max="12294" width="14.109375" style="88" customWidth="1"/>
    <col min="12295" max="12295" width="15.44140625" style="88" customWidth="1"/>
    <col min="12296" max="12296" width="15.21875" style="88" customWidth="1"/>
    <col min="12297" max="12298" width="8.88671875" style="88"/>
    <col min="12299" max="12299" width="24.109375" style="88" customWidth="1"/>
    <col min="12300" max="12543" width="8.88671875" style="88"/>
    <col min="12544" max="12544" width="7.33203125" style="88" customWidth="1"/>
    <col min="12545" max="12545" width="10.33203125" style="88" customWidth="1"/>
    <col min="12546" max="12546" width="12.77734375" style="88" customWidth="1"/>
    <col min="12547" max="12547" width="15.44140625" style="88" customWidth="1"/>
    <col min="12548" max="12548" width="7.33203125" style="88" customWidth="1"/>
    <col min="12549" max="12549" width="9.44140625" style="88" customWidth="1"/>
    <col min="12550" max="12550" width="14.109375" style="88" customWidth="1"/>
    <col min="12551" max="12551" width="15.44140625" style="88" customWidth="1"/>
    <col min="12552" max="12552" width="15.21875" style="88" customWidth="1"/>
    <col min="12553" max="12554" width="8.88671875" style="88"/>
    <col min="12555" max="12555" width="24.109375" style="88" customWidth="1"/>
    <col min="12556" max="12799" width="8.88671875" style="88"/>
    <col min="12800" max="12800" width="7.33203125" style="88" customWidth="1"/>
    <col min="12801" max="12801" width="10.33203125" style="88" customWidth="1"/>
    <col min="12802" max="12802" width="12.77734375" style="88" customWidth="1"/>
    <col min="12803" max="12803" width="15.44140625" style="88" customWidth="1"/>
    <col min="12804" max="12804" width="7.33203125" style="88" customWidth="1"/>
    <col min="12805" max="12805" width="9.44140625" style="88" customWidth="1"/>
    <col min="12806" max="12806" width="14.109375" style="88" customWidth="1"/>
    <col min="12807" max="12807" width="15.44140625" style="88" customWidth="1"/>
    <col min="12808" max="12808" width="15.21875" style="88" customWidth="1"/>
    <col min="12809" max="12810" width="8.88671875" style="88"/>
    <col min="12811" max="12811" width="24.109375" style="88" customWidth="1"/>
    <col min="12812" max="13055" width="8.88671875" style="88"/>
    <col min="13056" max="13056" width="7.33203125" style="88" customWidth="1"/>
    <col min="13057" max="13057" width="10.33203125" style="88" customWidth="1"/>
    <col min="13058" max="13058" width="12.77734375" style="88" customWidth="1"/>
    <col min="13059" max="13059" width="15.44140625" style="88" customWidth="1"/>
    <col min="13060" max="13060" width="7.33203125" style="88" customWidth="1"/>
    <col min="13061" max="13061" width="9.44140625" style="88" customWidth="1"/>
    <col min="13062" max="13062" width="14.109375" style="88" customWidth="1"/>
    <col min="13063" max="13063" width="15.44140625" style="88" customWidth="1"/>
    <col min="13064" max="13064" width="15.21875" style="88" customWidth="1"/>
    <col min="13065" max="13066" width="8.88671875" style="88"/>
    <col min="13067" max="13067" width="24.109375" style="88" customWidth="1"/>
    <col min="13068" max="13311" width="8.88671875" style="88"/>
    <col min="13312" max="13312" width="7.33203125" style="88" customWidth="1"/>
    <col min="13313" max="13313" width="10.33203125" style="88" customWidth="1"/>
    <col min="13314" max="13314" width="12.77734375" style="88" customWidth="1"/>
    <col min="13315" max="13315" width="15.44140625" style="88" customWidth="1"/>
    <col min="13316" max="13316" width="7.33203125" style="88" customWidth="1"/>
    <col min="13317" max="13317" width="9.44140625" style="88" customWidth="1"/>
    <col min="13318" max="13318" width="14.109375" style="88" customWidth="1"/>
    <col min="13319" max="13319" width="15.44140625" style="88" customWidth="1"/>
    <col min="13320" max="13320" width="15.21875" style="88" customWidth="1"/>
    <col min="13321" max="13322" width="8.88671875" style="88"/>
    <col min="13323" max="13323" width="24.109375" style="88" customWidth="1"/>
    <col min="13324" max="13567" width="8.88671875" style="88"/>
    <col min="13568" max="13568" width="7.33203125" style="88" customWidth="1"/>
    <col min="13569" max="13569" width="10.33203125" style="88" customWidth="1"/>
    <col min="13570" max="13570" width="12.77734375" style="88" customWidth="1"/>
    <col min="13571" max="13571" width="15.44140625" style="88" customWidth="1"/>
    <col min="13572" max="13572" width="7.33203125" style="88" customWidth="1"/>
    <col min="13573" max="13573" width="9.44140625" style="88" customWidth="1"/>
    <col min="13574" max="13574" width="14.109375" style="88" customWidth="1"/>
    <col min="13575" max="13575" width="15.44140625" style="88" customWidth="1"/>
    <col min="13576" max="13576" width="15.21875" style="88" customWidth="1"/>
    <col min="13577" max="13578" width="8.88671875" style="88"/>
    <col min="13579" max="13579" width="24.109375" style="88" customWidth="1"/>
    <col min="13580" max="13823" width="8.88671875" style="88"/>
    <col min="13824" max="13824" width="7.33203125" style="88" customWidth="1"/>
    <col min="13825" max="13825" width="10.33203125" style="88" customWidth="1"/>
    <col min="13826" max="13826" width="12.77734375" style="88" customWidth="1"/>
    <col min="13827" max="13827" width="15.44140625" style="88" customWidth="1"/>
    <col min="13828" max="13828" width="7.33203125" style="88" customWidth="1"/>
    <col min="13829" max="13829" width="9.44140625" style="88" customWidth="1"/>
    <col min="13830" max="13830" width="14.109375" style="88" customWidth="1"/>
    <col min="13831" max="13831" width="15.44140625" style="88" customWidth="1"/>
    <col min="13832" max="13832" width="15.21875" style="88" customWidth="1"/>
    <col min="13833" max="13834" width="8.88671875" style="88"/>
    <col min="13835" max="13835" width="24.109375" style="88" customWidth="1"/>
    <col min="13836" max="14079" width="8.88671875" style="88"/>
    <col min="14080" max="14080" width="7.33203125" style="88" customWidth="1"/>
    <col min="14081" max="14081" width="10.33203125" style="88" customWidth="1"/>
    <col min="14082" max="14082" width="12.77734375" style="88" customWidth="1"/>
    <col min="14083" max="14083" width="15.44140625" style="88" customWidth="1"/>
    <col min="14084" max="14084" width="7.33203125" style="88" customWidth="1"/>
    <col min="14085" max="14085" width="9.44140625" style="88" customWidth="1"/>
    <col min="14086" max="14086" width="14.109375" style="88" customWidth="1"/>
    <col min="14087" max="14087" width="15.44140625" style="88" customWidth="1"/>
    <col min="14088" max="14088" width="15.21875" style="88" customWidth="1"/>
    <col min="14089" max="14090" width="8.88671875" style="88"/>
    <col min="14091" max="14091" width="24.109375" style="88" customWidth="1"/>
    <col min="14092" max="14335" width="8.88671875" style="88"/>
    <col min="14336" max="14336" width="7.33203125" style="88" customWidth="1"/>
    <col min="14337" max="14337" width="10.33203125" style="88" customWidth="1"/>
    <col min="14338" max="14338" width="12.77734375" style="88" customWidth="1"/>
    <col min="14339" max="14339" width="15.44140625" style="88" customWidth="1"/>
    <col min="14340" max="14340" width="7.33203125" style="88" customWidth="1"/>
    <col min="14341" max="14341" width="9.44140625" style="88" customWidth="1"/>
    <col min="14342" max="14342" width="14.109375" style="88" customWidth="1"/>
    <col min="14343" max="14343" width="15.44140625" style="88" customWidth="1"/>
    <col min="14344" max="14344" width="15.21875" style="88" customWidth="1"/>
    <col min="14345" max="14346" width="8.88671875" style="88"/>
    <col min="14347" max="14347" width="24.109375" style="88" customWidth="1"/>
    <col min="14348" max="14591" width="8.88671875" style="88"/>
    <col min="14592" max="14592" width="7.33203125" style="88" customWidth="1"/>
    <col min="14593" max="14593" width="10.33203125" style="88" customWidth="1"/>
    <col min="14594" max="14594" width="12.77734375" style="88" customWidth="1"/>
    <col min="14595" max="14595" width="15.44140625" style="88" customWidth="1"/>
    <col min="14596" max="14596" width="7.33203125" style="88" customWidth="1"/>
    <col min="14597" max="14597" width="9.44140625" style="88" customWidth="1"/>
    <col min="14598" max="14598" width="14.109375" style="88" customWidth="1"/>
    <col min="14599" max="14599" width="15.44140625" style="88" customWidth="1"/>
    <col min="14600" max="14600" width="15.21875" style="88" customWidth="1"/>
    <col min="14601" max="14602" width="8.88671875" style="88"/>
    <col min="14603" max="14603" width="24.109375" style="88" customWidth="1"/>
    <col min="14604" max="14847" width="8.88671875" style="88"/>
    <col min="14848" max="14848" width="7.33203125" style="88" customWidth="1"/>
    <col min="14849" max="14849" width="10.33203125" style="88" customWidth="1"/>
    <col min="14850" max="14850" width="12.77734375" style="88" customWidth="1"/>
    <col min="14851" max="14851" width="15.44140625" style="88" customWidth="1"/>
    <col min="14852" max="14852" width="7.33203125" style="88" customWidth="1"/>
    <col min="14853" max="14853" width="9.44140625" style="88" customWidth="1"/>
    <col min="14854" max="14854" width="14.109375" style="88" customWidth="1"/>
    <col min="14855" max="14855" width="15.44140625" style="88" customWidth="1"/>
    <col min="14856" max="14856" width="15.21875" style="88" customWidth="1"/>
    <col min="14857" max="14858" width="8.88671875" style="88"/>
    <col min="14859" max="14859" width="24.109375" style="88" customWidth="1"/>
    <col min="14860" max="15103" width="8.88671875" style="88"/>
    <col min="15104" max="15104" width="7.33203125" style="88" customWidth="1"/>
    <col min="15105" max="15105" width="10.33203125" style="88" customWidth="1"/>
    <col min="15106" max="15106" width="12.77734375" style="88" customWidth="1"/>
    <col min="15107" max="15107" width="15.44140625" style="88" customWidth="1"/>
    <col min="15108" max="15108" width="7.33203125" style="88" customWidth="1"/>
    <col min="15109" max="15109" width="9.44140625" style="88" customWidth="1"/>
    <col min="15110" max="15110" width="14.109375" style="88" customWidth="1"/>
    <col min="15111" max="15111" width="15.44140625" style="88" customWidth="1"/>
    <col min="15112" max="15112" width="15.21875" style="88" customWidth="1"/>
    <col min="15113" max="15114" width="8.88671875" style="88"/>
    <col min="15115" max="15115" width="24.109375" style="88" customWidth="1"/>
    <col min="15116" max="15359" width="8.88671875" style="88"/>
    <col min="15360" max="15360" width="7.33203125" style="88" customWidth="1"/>
    <col min="15361" max="15361" width="10.33203125" style="88" customWidth="1"/>
    <col min="15362" max="15362" width="12.77734375" style="88" customWidth="1"/>
    <col min="15363" max="15363" width="15.44140625" style="88" customWidth="1"/>
    <col min="15364" max="15364" width="7.33203125" style="88" customWidth="1"/>
    <col min="15365" max="15365" width="9.44140625" style="88" customWidth="1"/>
    <col min="15366" max="15366" width="14.109375" style="88" customWidth="1"/>
    <col min="15367" max="15367" width="15.44140625" style="88" customWidth="1"/>
    <col min="15368" max="15368" width="15.21875" style="88" customWidth="1"/>
    <col min="15369" max="15370" width="8.88671875" style="88"/>
    <col min="15371" max="15371" width="24.109375" style="88" customWidth="1"/>
    <col min="15372" max="15615" width="8.88671875" style="88"/>
    <col min="15616" max="15616" width="7.33203125" style="88" customWidth="1"/>
    <col min="15617" max="15617" width="10.33203125" style="88" customWidth="1"/>
    <col min="15618" max="15618" width="12.77734375" style="88" customWidth="1"/>
    <col min="15619" max="15619" width="15.44140625" style="88" customWidth="1"/>
    <col min="15620" max="15620" width="7.33203125" style="88" customWidth="1"/>
    <col min="15621" max="15621" width="9.44140625" style="88" customWidth="1"/>
    <col min="15622" max="15622" width="14.109375" style="88" customWidth="1"/>
    <col min="15623" max="15623" width="15.44140625" style="88" customWidth="1"/>
    <col min="15624" max="15624" width="15.21875" style="88" customWidth="1"/>
    <col min="15625" max="15626" width="8.88671875" style="88"/>
    <col min="15627" max="15627" width="24.109375" style="88" customWidth="1"/>
    <col min="15628" max="15871" width="8.88671875" style="88"/>
    <col min="15872" max="15872" width="7.33203125" style="88" customWidth="1"/>
    <col min="15873" max="15873" width="10.33203125" style="88" customWidth="1"/>
    <col min="15874" max="15874" width="12.77734375" style="88" customWidth="1"/>
    <col min="15875" max="15875" width="15.44140625" style="88" customWidth="1"/>
    <col min="15876" max="15876" width="7.33203125" style="88" customWidth="1"/>
    <col min="15877" max="15877" width="9.44140625" style="88" customWidth="1"/>
    <col min="15878" max="15878" width="14.109375" style="88" customWidth="1"/>
    <col min="15879" max="15879" width="15.44140625" style="88" customWidth="1"/>
    <col min="15880" max="15880" width="15.21875" style="88" customWidth="1"/>
    <col min="15881" max="15882" width="8.88671875" style="88"/>
    <col min="15883" max="15883" width="24.109375" style="88" customWidth="1"/>
    <col min="15884" max="16127" width="8.88671875" style="88"/>
    <col min="16128" max="16128" width="7.33203125" style="88" customWidth="1"/>
    <col min="16129" max="16129" width="10.33203125" style="88" customWidth="1"/>
    <col min="16130" max="16130" width="12.77734375" style="88" customWidth="1"/>
    <col min="16131" max="16131" width="15.44140625" style="88" customWidth="1"/>
    <col min="16132" max="16132" width="7.33203125" style="88" customWidth="1"/>
    <col min="16133" max="16133" width="9.44140625" style="88" customWidth="1"/>
    <col min="16134" max="16134" width="14.109375" style="88" customWidth="1"/>
    <col min="16135" max="16135" width="15.44140625" style="88" customWidth="1"/>
    <col min="16136" max="16136" width="15.21875" style="88" customWidth="1"/>
    <col min="16137" max="16138" width="8.88671875" style="88"/>
    <col min="16139" max="16139" width="24.109375" style="88" customWidth="1"/>
    <col min="16140" max="16384" width="8.88671875" style="88"/>
  </cols>
  <sheetData>
    <row r="1" spans="1:11" ht="21.6" customHeight="1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1" ht="21.6" customHeight="1">
      <c r="A2" s="223" t="s">
        <v>108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1" ht="19.8" customHeight="1">
      <c r="A3" s="176" t="s">
        <v>209</v>
      </c>
      <c r="B3" s="177"/>
      <c r="C3" s="233" t="s">
        <v>216</v>
      </c>
      <c r="D3" s="233"/>
      <c r="E3" s="234"/>
      <c r="F3" s="219" t="s">
        <v>167</v>
      </c>
      <c r="G3" s="177"/>
      <c r="H3" s="212" t="s">
        <v>218</v>
      </c>
      <c r="I3" s="212"/>
      <c r="J3" s="235"/>
    </row>
    <row r="4" spans="1:11" ht="19.8" customHeight="1">
      <c r="A4" s="176"/>
      <c r="B4" s="177"/>
      <c r="C4" s="236" t="s">
        <v>217</v>
      </c>
      <c r="D4" s="236"/>
      <c r="E4" s="237"/>
      <c r="F4" s="219"/>
      <c r="G4" s="177"/>
      <c r="H4" s="236" t="s">
        <v>219</v>
      </c>
      <c r="I4" s="236"/>
      <c r="J4" s="238"/>
    </row>
    <row r="5" spans="1:11" ht="19.8" customHeight="1">
      <c r="A5" s="176" t="s">
        <v>210</v>
      </c>
      <c r="B5" s="177"/>
      <c r="C5" s="212" t="s">
        <v>110</v>
      </c>
      <c r="D5" s="212"/>
      <c r="E5" s="239"/>
      <c r="F5" s="219" t="s">
        <v>214</v>
      </c>
      <c r="G5" s="177"/>
      <c r="H5" s="240" t="s">
        <v>38</v>
      </c>
      <c r="I5" s="240"/>
      <c r="J5" s="241"/>
    </row>
    <row r="6" spans="1:11" ht="19.8" customHeight="1">
      <c r="A6" s="176" t="s">
        <v>211</v>
      </c>
      <c r="B6" s="177"/>
      <c r="C6" s="212" t="s">
        <v>98</v>
      </c>
      <c r="D6" s="212"/>
      <c r="E6" s="239"/>
      <c r="F6" s="213" t="s">
        <v>215</v>
      </c>
      <c r="G6" s="179"/>
      <c r="H6" s="242" t="s">
        <v>111</v>
      </c>
      <c r="I6" s="242"/>
      <c r="J6" s="243"/>
    </row>
    <row r="7" spans="1:11" ht="19.8" customHeight="1">
      <c r="A7" s="176" t="s">
        <v>212</v>
      </c>
      <c r="B7" s="177"/>
      <c r="C7" s="177">
        <v>128</v>
      </c>
      <c r="D7" s="177"/>
      <c r="E7" s="62" t="s">
        <v>8</v>
      </c>
      <c r="F7" s="213" t="s">
        <v>213</v>
      </c>
      <c r="G7" s="179"/>
      <c r="H7" s="179">
        <v>59</v>
      </c>
      <c r="I7" s="179"/>
      <c r="J7" s="57" t="s">
        <v>8</v>
      </c>
    </row>
    <row r="8" spans="1:11" ht="19.8" customHeight="1" thickBot="1">
      <c r="A8" s="250" t="s">
        <v>10</v>
      </c>
      <c r="B8" s="251"/>
      <c r="C8" s="252" t="s">
        <v>11</v>
      </c>
      <c r="D8" s="252"/>
      <c r="E8" s="253" t="s">
        <v>12</v>
      </c>
      <c r="F8" s="254" t="s">
        <v>10</v>
      </c>
      <c r="G8" s="251"/>
      <c r="H8" s="252" t="s">
        <v>11</v>
      </c>
      <c r="I8" s="252"/>
      <c r="J8" s="255" t="s">
        <v>12</v>
      </c>
    </row>
    <row r="9" spans="1:11" s="89" customFormat="1" ht="19.8" customHeight="1">
      <c r="A9" s="256">
        <v>1</v>
      </c>
      <c r="B9" s="257" t="s">
        <v>13</v>
      </c>
      <c r="C9" s="258" t="s">
        <v>112</v>
      </c>
      <c r="D9" s="258"/>
      <c r="E9" s="259" t="s">
        <v>41</v>
      </c>
      <c r="F9" s="256">
        <v>33</v>
      </c>
      <c r="G9" s="260" t="s">
        <v>113</v>
      </c>
      <c r="H9" s="258" t="s">
        <v>162</v>
      </c>
      <c r="I9" s="258"/>
      <c r="J9" s="261" t="s">
        <v>41</v>
      </c>
      <c r="K9" s="7"/>
    </row>
    <row r="10" spans="1:11" s="89" customFormat="1" ht="19.8" customHeight="1">
      <c r="A10" s="94">
        <v>2</v>
      </c>
      <c r="B10" s="65" t="s">
        <v>14</v>
      </c>
      <c r="C10" s="189" t="s">
        <v>115</v>
      </c>
      <c r="D10" s="189"/>
      <c r="E10" s="62" t="s">
        <v>116</v>
      </c>
      <c r="F10" s="94">
        <v>34</v>
      </c>
      <c r="G10" s="6" t="s">
        <v>113</v>
      </c>
      <c r="H10" s="189" t="s">
        <v>87</v>
      </c>
      <c r="I10" s="189"/>
      <c r="J10" s="56" t="s">
        <v>41</v>
      </c>
      <c r="K10" s="7"/>
    </row>
    <row r="11" spans="1:11" s="89" customFormat="1" ht="19.8" customHeight="1">
      <c r="A11" s="94">
        <v>3</v>
      </c>
      <c r="B11" s="65" t="s">
        <v>15</v>
      </c>
      <c r="C11" s="189" t="s">
        <v>118</v>
      </c>
      <c r="D11" s="189"/>
      <c r="E11" s="61" t="s">
        <v>63</v>
      </c>
      <c r="F11" s="94">
        <v>35</v>
      </c>
      <c r="G11" s="6" t="s">
        <v>113</v>
      </c>
      <c r="H11" s="189" t="s">
        <v>163</v>
      </c>
      <c r="I11" s="189"/>
      <c r="J11" s="56" t="s">
        <v>41</v>
      </c>
      <c r="K11" s="7"/>
    </row>
    <row r="12" spans="1:11" s="89" customFormat="1" ht="19.8" customHeight="1">
      <c r="A12" s="94">
        <v>4</v>
      </c>
      <c r="B12" s="65" t="s">
        <v>16</v>
      </c>
      <c r="C12" s="189" t="s">
        <v>47</v>
      </c>
      <c r="D12" s="189"/>
      <c r="E12" s="62" t="s">
        <v>33</v>
      </c>
      <c r="F12" s="94">
        <v>36</v>
      </c>
      <c r="G12" s="6" t="s">
        <v>113</v>
      </c>
      <c r="H12" s="212" t="s">
        <v>164</v>
      </c>
      <c r="I12" s="212"/>
      <c r="J12" s="56" t="s">
        <v>37</v>
      </c>
      <c r="K12" s="7"/>
    </row>
    <row r="13" spans="1:11" s="89" customFormat="1" ht="19.8" customHeight="1">
      <c r="A13" s="94">
        <v>5</v>
      </c>
      <c r="B13" s="65" t="s">
        <v>16</v>
      </c>
      <c r="C13" s="189" t="s">
        <v>121</v>
      </c>
      <c r="D13" s="189"/>
      <c r="E13" s="62" t="s">
        <v>50</v>
      </c>
      <c r="F13" s="249">
        <v>37</v>
      </c>
      <c r="G13" s="6" t="s">
        <v>113</v>
      </c>
      <c r="H13" s="212" t="s">
        <v>165</v>
      </c>
      <c r="I13" s="212"/>
      <c r="J13" s="56" t="s">
        <v>37</v>
      </c>
      <c r="K13" s="7"/>
    </row>
    <row r="14" spans="1:11" s="89" customFormat="1" ht="19.8" customHeight="1">
      <c r="A14" s="94">
        <v>6</v>
      </c>
      <c r="B14" s="65" t="s">
        <v>16</v>
      </c>
      <c r="C14" s="189" t="s">
        <v>123</v>
      </c>
      <c r="D14" s="189"/>
      <c r="E14" s="62" t="s">
        <v>50</v>
      </c>
      <c r="F14" s="127">
        <v>38</v>
      </c>
      <c r="G14" s="246" t="s">
        <v>113</v>
      </c>
      <c r="H14" s="247" t="s">
        <v>114</v>
      </c>
      <c r="I14" s="247"/>
      <c r="J14" s="248" t="s">
        <v>37</v>
      </c>
      <c r="K14" s="7"/>
    </row>
    <row r="15" spans="1:11" s="89" customFormat="1" ht="19.8" customHeight="1">
      <c r="A15" s="94">
        <v>7</v>
      </c>
      <c r="B15" s="65" t="s">
        <v>16</v>
      </c>
      <c r="C15" s="189" t="s">
        <v>125</v>
      </c>
      <c r="D15" s="189"/>
      <c r="E15" s="62" t="s">
        <v>116</v>
      </c>
      <c r="F15" s="96">
        <v>39</v>
      </c>
      <c r="G15" s="6" t="s">
        <v>113</v>
      </c>
      <c r="H15" s="189" t="s">
        <v>117</v>
      </c>
      <c r="I15" s="189"/>
      <c r="J15" s="56" t="s">
        <v>37</v>
      </c>
      <c r="K15" s="7"/>
    </row>
    <row r="16" spans="1:11" s="89" customFormat="1" ht="19.8" customHeight="1">
      <c r="A16" s="94">
        <v>8</v>
      </c>
      <c r="B16" s="65" t="s">
        <v>16</v>
      </c>
      <c r="C16" s="189" t="s">
        <v>127</v>
      </c>
      <c r="D16" s="189"/>
      <c r="E16" s="62" t="s">
        <v>116</v>
      </c>
      <c r="F16" s="96">
        <v>40</v>
      </c>
      <c r="G16" s="6" t="s">
        <v>113</v>
      </c>
      <c r="H16" s="189" t="s">
        <v>119</v>
      </c>
      <c r="I16" s="189"/>
      <c r="J16" s="56" t="s">
        <v>37</v>
      </c>
      <c r="K16" s="7"/>
    </row>
    <row r="17" spans="1:11" s="89" customFormat="1" ht="19.8" customHeight="1">
      <c r="A17" s="94">
        <v>9</v>
      </c>
      <c r="B17" s="6" t="s">
        <v>113</v>
      </c>
      <c r="C17" s="189" t="s">
        <v>129</v>
      </c>
      <c r="D17" s="189"/>
      <c r="E17" s="61" t="s">
        <v>38</v>
      </c>
      <c r="F17" s="96">
        <v>41</v>
      </c>
      <c r="G17" s="6" t="s">
        <v>113</v>
      </c>
      <c r="H17" s="189" t="s">
        <v>120</v>
      </c>
      <c r="I17" s="189"/>
      <c r="J17" s="56" t="s">
        <v>85</v>
      </c>
      <c r="K17" s="7"/>
    </row>
    <row r="18" spans="1:11" s="89" customFormat="1" ht="19.8" customHeight="1">
      <c r="A18" s="94">
        <v>10</v>
      </c>
      <c r="B18" s="6" t="s">
        <v>113</v>
      </c>
      <c r="C18" s="189" t="s">
        <v>131</v>
      </c>
      <c r="D18" s="189"/>
      <c r="E18" s="61" t="s">
        <v>38</v>
      </c>
      <c r="F18" s="96">
        <v>42</v>
      </c>
      <c r="G18" s="6" t="s">
        <v>113</v>
      </c>
      <c r="H18" s="189" t="s">
        <v>122</v>
      </c>
      <c r="I18" s="189"/>
      <c r="J18" s="56" t="s">
        <v>85</v>
      </c>
      <c r="K18" s="7"/>
    </row>
    <row r="19" spans="1:11" s="89" customFormat="1" ht="19.8" customHeight="1">
      <c r="A19" s="94">
        <v>11</v>
      </c>
      <c r="B19" s="6" t="s">
        <v>113</v>
      </c>
      <c r="C19" s="189" t="s">
        <v>133</v>
      </c>
      <c r="D19" s="189"/>
      <c r="E19" s="61" t="s">
        <v>38</v>
      </c>
      <c r="F19" s="96">
        <v>43</v>
      </c>
      <c r="G19" s="6" t="s">
        <v>113</v>
      </c>
      <c r="H19" s="190" t="s">
        <v>124</v>
      </c>
      <c r="I19" s="191"/>
      <c r="J19" s="56" t="s">
        <v>85</v>
      </c>
      <c r="K19" s="7"/>
    </row>
    <row r="20" spans="1:11" s="89" customFormat="1" ht="19.8" customHeight="1">
      <c r="A20" s="94">
        <v>12</v>
      </c>
      <c r="B20" s="6" t="s">
        <v>113</v>
      </c>
      <c r="C20" s="189" t="s">
        <v>134</v>
      </c>
      <c r="D20" s="189"/>
      <c r="E20" s="61" t="s">
        <v>38</v>
      </c>
      <c r="F20" s="96">
        <v>44</v>
      </c>
      <c r="G20" s="6" t="s">
        <v>113</v>
      </c>
      <c r="H20" s="190" t="s">
        <v>126</v>
      </c>
      <c r="I20" s="191"/>
      <c r="J20" s="56" t="s">
        <v>85</v>
      </c>
      <c r="K20" s="7"/>
    </row>
    <row r="21" spans="1:11" s="89" customFormat="1" ht="19.8" customHeight="1">
      <c r="A21" s="94">
        <v>13</v>
      </c>
      <c r="B21" s="6" t="s">
        <v>113</v>
      </c>
      <c r="C21" s="189" t="s">
        <v>136</v>
      </c>
      <c r="D21" s="189"/>
      <c r="E21" s="61" t="s">
        <v>38</v>
      </c>
      <c r="F21" s="96">
        <v>45</v>
      </c>
      <c r="G21" s="6" t="s">
        <v>113</v>
      </c>
      <c r="H21" s="190" t="s">
        <v>128</v>
      </c>
      <c r="I21" s="191"/>
      <c r="J21" s="56" t="s">
        <v>85</v>
      </c>
      <c r="K21" s="7"/>
    </row>
    <row r="22" spans="1:11" s="89" customFormat="1" ht="19.8" customHeight="1">
      <c r="A22" s="94">
        <v>14</v>
      </c>
      <c r="B22" s="6" t="s">
        <v>113</v>
      </c>
      <c r="C22" s="189" t="s">
        <v>138</v>
      </c>
      <c r="D22" s="189"/>
      <c r="E22" s="61" t="s">
        <v>38</v>
      </c>
      <c r="F22" s="96">
        <v>46</v>
      </c>
      <c r="G22" s="6" t="s">
        <v>113</v>
      </c>
      <c r="H22" s="190" t="s">
        <v>130</v>
      </c>
      <c r="I22" s="191"/>
      <c r="J22" s="56" t="s">
        <v>63</v>
      </c>
      <c r="K22" s="7"/>
    </row>
    <row r="23" spans="1:11" s="89" customFormat="1" ht="19.8" customHeight="1">
      <c r="A23" s="94">
        <v>15</v>
      </c>
      <c r="B23" s="6" t="s">
        <v>113</v>
      </c>
      <c r="C23" s="189" t="s">
        <v>140</v>
      </c>
      <c r="D23" s="189"/>
      <c r="E23" s="61" t="s">
        <v>38</v>
      </c>
      <c r="F23" s="96">
        <v>47</v>
      </c>
      <c r="G23" s="6" t="s">
        <v>113</v>
      </c>
      <c r="H23" s="190" t="s">
        <v>132</v>
      </c>
      <c r="I23" s="191"/>
      <c r="J23" s="56" t="s">
        <v>63</v>
      </c>
      <c r="K23" s="7"/>
    </row>
    <row r="24" spans="1:11" ht="19.8" customHeight="1">
      <c r="A24" s="94">
        <v>16</v>
      </c>
      <c r="B24" s="6" t="s">
        <v>113</v>
      </c>
      <c r="C24" s="189" t="s">
        <v>142</v>
      </c>
      <c r="D24" s="189"/>
      <c r="E24" s="61" t="s">
        <v>38</v>
      </c>
      <c r="F24" s="96">
        <v>48</v>
      </c>
      <c r="G24" s="6" t="s">
        <v>113</v>
      </c>
      <c r="H24" s="244" t="s">
        <v>32</v>
      </c>
      <c r="I24" s="245"/>
      <c r="J24" s="56" t="s">
        <v>63</v>
      </c>
    </row>
    <row r="25" spans="1:11" ht="19.8" customHeight="1">
      <c r="A25" s="94">
        <v>17</v>
      </c>
      <c r="B25" s="6" t="s">
        <v>113</v>
      </c>
      <c r="C25" s="189" t="s">
        <v>144</v>
      </c>
      <c r="D25" s="189"/>
      <c r="E25" s="61" t="s">
        <v>38</v>
      </c>
      <c r="F25" s="96">
        <v>49</v>
      </c>
      <c r="G25" s="6" t="s">
        <v>113</v>
      </c>
      <c r="H25" s="133" t="s">
        <v>135</v>
      </c>
      <c r="I25" s="134"/>
      <c r="J25" s="56" t="s">
        <v>63</v>
      </c>
    </row>
    <row r="26" spans="1:11" ht="19.8" customHeight="1">
      <c r="A26" s="94">
        <v>18</v>
      </c>
      <c r="B26" s="6" t="s">
        <v>113</v>
      </c>
      <c r="C26" s="189" t="s">
        <v>32</v>
      </c>
      <c r="D26" s="189"/>
      <c r="E26" s="62" t="s">
        <v>33</v>
      </c>
      <c r="F26" s="96">
        <v>50</v>
      </c>
      <c r="G26" s="6" t="s">
        <v>113</v>
      </c>
      <c r="H26" s="133" t="s">
        <v>137</v>
      </c>
      <c r="I26" s="134"/>
      <c r="J26" s="57" t="s">
        <v>50</v>
      </c>
    </row>
    <row r="27" spans="1:11" ht="19.8" customHeight="1">
      <c r="A27" s="94">
        <v>19</v>
      </c>
      <c r="B27" s="6" t="s">
        <v>113</v>
      </c>
      <c r="C27" s="189" t="s">
        <v>62</v>
      </c>
      <c r="D27" s="189"/>
      <c r="E27" s="62" t="s">
        <v>33</v>
      </c>
      <c r="F27" s="96">
        <v>51</v>
      </c>
      <c r="G27" s="6" t="s">
        <v>113</v>
      </c>
      <c r="H27" s="133" t="s">
        <v>139</v>
      </c>
      <c r="I27" s="134"/>
      <c r="J27" s="56" t="s">
        <v>50</v>
      </c>
    </row>
    <row r="28" spans="1:11" ht="19.8" customHeight="1">
      <c r="A28" s="94">
        <v>20</v>
      </c>
      <c r="B28" s="6" t="s">
        <v>113</v>
      </c>
      <c r="C28" s="189" t="s">
        <v>148</v>
      </c>
      <c r="D28" s="189"/>
      <c r="E28" s="62" t="s">
        <v>33</v>
      </c>
      <c r="F28" s="96">
        <v>52</v>
      </c>
      <c r="G28" s="6" t="s">
        <v>113</v>
      </c>
      <c r="H28" s="133" t="s">
        <v>141</v>
      </c>
      <c r="I28" s="134"/>
      <c r="J28" s="56" t="s">
        <v>50</v>
      </c>
    </row>
    <row r="29" spans="1:11" ht="19.8" customHeight="1">
      <c r="A29" s="94">
        <v>21</v>
      </c>
      <c r="B29" s="6" t="s">
        <v>113</v>
      </c>
      <c r="C29" s="189" t="s">
        <v>207</v>
      </c>
      <c r="D29" s="189"/>
      <c r="E29" s="62" t="s">
        <v>33</v>
      </c>
      <c r="F29" s="96">
        <v>53</v>
      </c>
      <c r="G29" s="6" t="s">
        <v>113</v>
      </c>
      <c r="H29" s="190" t="s">
        <v>143</v>
      </c>
      <c r="I29" s="191"/>
      <c r="J29" s="56" t="s">
        <v>80</v>
      </c>
    </row>
    <row r="30" spans="1:11" ht="19.8" customHeight="1">
      <c r="A30" s="94">
        <v>22</v>
      </c>
      <c r="B30" s="6" t="s">
        <v>113</v>
      </c>
      <c r="C30" s="189" t="s">
        <v>151</v>
      </c>
      <c r="D30" s="189"/>
      <c r="E30" s="62" t="s">
        <v>33</v>
      </c>
      <c r="F30" s="96">
        <v>54</v>
      </c>
      <c r="G30" s="6" t="s">
        <v>113</v>
      </c>
      <c r="H30" s="190" t="s">
        <v>145</v>
      </c>
      <c r="I30" s="191"/>
      <c r="J30" s="56" t="s">
        <v>80</v>
      </c>
    </row>
    <row r="31" spans="1:11" ht="19.8" customHeight="1">
      <c r="A31" s="94">
        <v>23</v>
      </c>
      <c r="B31" s="6" t="s">
        <v>113</v>
      </c>
      <c r="C31" s="189" t="s">
        <v>168</v>
      </c>
      <c r="D31" s="189"/>
      <c r="E31" s="62" t="s">
        <v>33</v>
      </c>
      <c r="F31" s="96">
        <v>55</v>
      </c>
      <c r="G31" s="6" t="s">
        <v>113</v>
      </c>
      <c r="H31" s="190" t="s">
        <v>146</v>
      </c>
      <c r="I31" s="191"/>
      <c r="J31" s="56" t="s">
        <v>80</v>
      </c>
    </row>
    <row r="32" spans="1:11" ht="19.8" customHeight="1">
      <c r="A32" s="94">
        <v>24</v>
      </c>
      <c r="B32" s="6" t="s">
        <v>113</v>
      </c>
      <c r="C32" s="189" t="s">
        <v>153</v>
      </c>
      <c r="D32" s="189"/>
      <c r="E32" s="62" t="s">
        <v>33</v>
      </c>
      <c r="F32" s="96">
        <v>56</v>
      </c>
      <c r="G32" s="6" t="s">
        <v>113</v>
      </c>
      <c r="H32" s="133" t="s">
        <v>147</v>
      </c>
      <c r="I32" s="134"/>
      <c r="J32" s="56" t="s">
        <v>116</v>
      </c>
    </row>
    <row r="33" spans="1:10" ht="19.8" customHeight="1">
      <c r="A33" s="94">
        <v>25</v>
      </c>
      <c r="B33" s="6" t="s">
        <v>113</v>
      </c>
      <c r="C33" s="189" t="s">
        <v>154</v>
      </c>
      <c r="D33" s="189"/>
      <c r="E33" s="62" t="s">
        <v>155</v>
      </c>
      <c r="F33" s="96">
        <v>57</v>
      </c>
      <c r="G33" s="6" t="s">
        <v>113</v>
      </c>
      <c r="H33" s="133" t="s">
        <v>149</v>
      </c>
      <c r="I33" s="134"/>
      <c r="J33" s="56" t="s">
        <v>116</v>
      </c>
    </row>
    <row r="34" spans="1:10" ht="19.8" customHeight="1">
      <c r="A34" s="94">
        <v>26</v>
      </c>
      <c r="B34" s="6" t="s">
        <v>113</v>
      </c>
      <c r="C34" s="189" t="s">
        <v>156</v>
      </c>
      <c r="D34" s="189"/>
      <c r="E34" s="62" t="s">
        <v>155</v>
      </c>
      <c r="F34" s="96">
        <v>58</v>
      </c>
      <c r="G34" s="6" t="s">
        <v>113</v>
      </c>
      <c r="H34" s="133" t="s">
        <v>150</v>
      </c>
      <c r="I34" s="134"/>
      <c r="J34" s="56" t="s">
        <v>35</v>
      </c>
    </row>
    <row r="35" spans="1:10" ht="19.8" customHeight="1">
      <c r="A35" s="94">
        <v>27</v>
      </c>
      <c r="B35" s="6" t="s">
        <v>113</v>
      </c>
      <c r="C35" s="189" t="s">
        <v>157</v>
      </c>
      <c r="D35" s="189"/>
      <c r="E35" s="62" t="s">
        <v>155</v>
      </c>
      <c r="F35" s="96">
        <v>59</v>
      </c>
      <c r="G35" s="6" t="s">
        <v>113</v>
      </c>
      <c r="H35" s="133" t="s">
        <v>152</v>
      </c>
      <c r="I35" s="134"/>
      <c r="J35" s="56" t="s">
        <v>35</v>
      </c>
    </row>
    <row r="36" spans="1:10" ht="19.8" customHeight="1">
      <c r="A36" s="94">
        <v>28</v>
      </c>
      <c r="B36" s="6" t="s">
        <v>113</v>
      </c>
      <c r="C36" s="189" t="s">
        <v>208</v>
      </c>
      <c r="D36" s="189"/>
      <c r="E36" s="62" t="s">
        <v>155</v>
      </c>
      <c r="F36" s="96">
        <v>60</v>
      </c>
      <c r="G36" s="6" t="s">
        <v>113</v>
      </c>
      <c r="H36" s="192"/>
      <c r="I36" s="193"/>
      <c r="J36" s="56"/>
    </row>
    <row r="37" spans="1:10" ht="19.8" customHeight="1">
      <c r="A37" s="94">
        <v>29</v>
      </c>
      <c r="B37" s="6" t="s">
        <v>113</v>
      </c>
      <c r="C37" s="189" t="s">
        <v>158</v>
      </c>
      <c r="D37" s="189"/>
      <c r="E37" s="62" t="s">
        <v>155</v>
      </c>
      <c r="F37" s="96">
        <v>61</v>
      </c>
      <c r="G37" s="6" t="s">
        <v>113</v>
      </c>
      <c r="H37" s="192"/>
      <c r="I37" s="193"/>
      <c r="J37" s="56"/>
    </row>
    <row r="38" spans="1:10" ht="19.8" customHeight="1">
      <c r="A38" s="94">
        <v>30</v>
      </c>
      <c r="B38" s="6" t="s">
        <v>113</v>
      </c>
      <c r="C38" s="189" t="s">
        <v>159</v>
      </c>
      <c r="D38" s="189"/>
      <c r="E38" s="62" t="s">
        <v>155</v>
      </c>
      <c r="F38" s="96">
        <v>62</v>
      </c>
      <c r="G38" s="6" t="s">
        <v>113</v>
      </c>
      <c r="H38" s="190"/>
      <c r="I38" s="191"/>
      <c r="J38" s="56"/>
    </row>
    <row r="39" spans="1:10" ht="19.8" customHeight="1">
      <c r="A39" s="94">
        <v>31</v>
      </c>
      <c r="B39" s="6" t="s">
        <v>113</v>
      </c>
      <c r="C39" s="189" t="s">
        <v>160</v>
      </c>
      <c r="D39" s="189"/>
      <c r="E39" s="62" t="s">
        <v>41</v>
      </c>
      <c r="F39" s="96">
        <v>63</v>
      </c>
      <c r="G39" s="6" t="s">
        <v>113</v>
      </c>
      <c r="H39" s="190"/>
      <c r="I39" s="191"/>
      <c r="J39" s="56"/>
    </row>
    <row r="40" spans="1:10" ht="19.8" customHeight="1" thickBot="1">
      <c r="A40" s="95">
        <v>32</v>
      </c>
      <c r="B40" s="66" t="s">
        <v>113</v>
      </c>
      <c r="C40" s="262" t="s">
        <v>161</v>
      </c>
      <c r="D40" s="262"/>
      <c r="E40" s="67" t="s">
        <v>41</v>
      </c>
      <c r="F40" s="97">
        <v>64</v>
      </c>
      <c r="G40" s="66" t="s">
        <v>113</v>
      </c>
      <c r="H40" s="263"/>
      <c r="I40" s="264"/>
      <c r="J40" s="68"/>
    </row>
  </sheetData>
  <mergeCells count="80">
    <mergeCell ref="H21:I21"/>
    <mergeCell ref="H22:I22"/>
    <mergeCell ref="H23:I23"/>
    <mergeCell ref="H24:I24"/>
    <mergeCell ref="A1:J1"/>
    <mergeCell ref="A2:J2"/>
    <mergeCell ref="A3:B4"/>
    <mergeCell ref="C3:E3"/>
    <mergeCell ref="F3:G4"/>
    <mergeCell ref="H3:J3"/>
    <mergeCell ref="C4:E4"/>
    <mergeCell ref="H4:J4"/>
    <mergeCell ref="A5:B5"/>
    <mergeCell ref="C5:E5"/>
    <mergeCell ref="F5:G5"/>
    <mergeCell ref="H5:J5"/>
    <mergeCell ref="A6:B6"/>
    <mergeCell ref="C6:E6"/>
    <mergeCell ref="F6:G6"/>
    <mergeCell ref="H6:J6"/>
    <mergeCell ref="A7:B7"/>
    <mergeCell ref="C7:D7"/>
    <mergeCell ref="F7:G7"/>
    <mergeCell ref="H7:I7"/>
    <mergeCell ref="A8:B8"/>
    <mergeCell ref="C8:D8"/>
    <mergeCell ref="F8:G8"/>
    <mergeCell ref="H8:I8"/>
    <mergeCell ref="C9:D9"/>
    <mergeCell ref="H9:I9"/>
    <mergeCell ref="C10:D10"/>
    <mergeCell ref="H10:I10"/>
    <mergeCell ref="C11:D11"/>
    <mergeCell ref="H11:I11"/>
    <mergeCell ref="C12:D12"/>
    <mergeCell ref="H12:I12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H29:I29"/>
    <mergeCell ref="C30:D30"/>
    <mergeCell ref="H30:I30"/>
    <mergeCell ref="C31:D31"/>
    <mergeCell ref="H31:I31"/>
    <mergeCell ref="C32:D32"/>
    <mergeCell ref="C33:D33"/>
    <mergeCell ref="C34:D34"/>
    <mergeCell ref="C35:D35"/>
    <mergeCell ref="C36:D36"/>
    <mergeCell ref="H36:I36"/>
    <mergeCell ref="C37:D37"/>
    <mergeCell ref="H37:I37"/>
    <mergeCell ref="C38:D38"/>
    <mergeCell ref="H38:I38"/>
    <mergeCell ref="C39:D39"/>
    <mergeCell ref="H39:I39"/>
    <mergeCell ref="C40:D40"/>
    <mergeCell ref="H40:I40"/>
  </mergeCells>
  <phoneticPr fontId="3" type="noConversion"/>
  <pageMargins left="0.70866141732283472" right="0.51181102362204722" top="0.35433070866141736" bottom="0.19685039370078741" header="0.31496062992125984" footer="0.11811023622047245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B599-1B21-4E33-937B-410E96DF484C}">
  <sheetPr>
    <tabColor rgb="FF99CCFF"/>
  </sheetPr>
  <dimension ref="A1:M27"/>
  <sheetViews>
    <sheetView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B31" sqref="B31"/>
    </sheetView>
  </sheetViews>
  <sheetFormatPr defaultRowHeight="16.2"/>
  <cols>
    <col min="1" max="1" width="6.6640625" style="21" customWidth="1"/>
    <col min="2" max="2" width="12.6640625" style="21" customWidth="1"/>
    <col min="3" max="10" width="6.6640625" style="21" customWidth="1"/>
    <col min="11" max="11" width="19" style="21" bestFit="1" customWidth="1"/>
    <col min="12" max="12" width="3.21875" style="21" customWidth="1"/>
    <col min="13" max="251" width="8.88671875" style="21"/>
    <col min="252" max="252" width="7.6640625" style="21" customWidth="1"/>
    <col min="253" max="253" width="11.21875" style="21" customWidth="1"/>
    <col min="254" max="259" width="7.44140625" style="21" customWidth="1"/>
    <col min="260" max="260" width="7.88671875" style="21" customWidth="1"/>
    <col min="261" max="261" width="9.21875" style="21" customWidth="1"/>
    <col min="262" max="262" width="10.6640625" style="21" customWidth="1"/>
    <col min="263" max="263" width="3.21875" style="21" customWidth="1"/>
    <col min="264" max="507" width="8.88671875" style="21"/>
    <col min="508" max="508" width="7.6640625" style="21" customWidth="1"/>
    <col min="509" max="509" width="11.21875" style="21" customWidth="1"/>
    <col min="510" max="515" width="7.44140625" style="21" customWidth="1"/>
    <col min="516" max="516" width="7.88671875" style="21" customWidth="1"/>
    <col min="517" max="517" width="9.21875" style="21" customWidth="1"/>
    <col min="518" max="518" width="10.6640625" style="21" customWidth="1"/>
    <col min="519" max="519" width="3.21875" style="21" customWidth="1"/>
    <col min="520" max="763" width="8.88671875" style="21"/>
    <col min="764" max="764" width="7.6640625" style="21" customWidth="1"/>
    <col min="765" max="765" width="11.21875" style="21" customWidth="1"/>
    <col min="766" max="771" width="7.44140625" style="21" customWidth="1"/>
    <col min="772" max="772" width="7.88671875" style="21" customWidth="1"/>
    <col min="773" max="773" width="9.21875" style="21" customWidth="1"/>
    <col min="774" max="774" width="10.6640625" style="21" customWidth="1"/>
    <col min="775" max="775" width="3.21875" style="21" customWidth="1"/>
    <col min="776" max="1019" width="8.88671875" style="21"/>
    <col min="1020" max="1020" width="7.6640625" style="21" customWidth="1"/>
    <col min="1021" max="1021" width="11.21875" style="21" customWidth="1"/>
    <col min="1022" max="1027" width="7.44140625" style="21" customWidth="1"/>
    <col min="1028" max="1028" width="7.88671875" style="21" customWidth="1"/>
    <col min="1029" max="1029" width="9.21875" style="21" customWidth="1"/>
    <col min="1030" max="1030" width="10.6640625" style="21" customWidth="1"/>
    <col min="1031" max="1031" width="3.21875" style="21" customWidth="1"/>
    <col min="1032" max="1275" width="8.88671875" style="21"/>
    <col min="1276" max="1276" width="7.6640625" style="21" customWidth="1"/>
    <col min="1277" max="1277" width="11.21875" style="21" customWidth="1"/>
    <col min="1278" max="1283" width="7.44140625" style="21" customWidth="1"/>
    <col min="1284" max="1284" width="7.88671875" style="21" customWidth="1"/>
    <col min="1285" max="1285" width="9.21875" style="21" customWidth="1"/>
    <col min="1286" max="1286" width="10.6640625" style="21" customWidth="1"/>
    <col min="1287" max="1287" width="3.21875" style="21" customWidth="1"/>
    <col min="1288" max="1531" width="8.88671875" style="21"/>
    <col min="1532" max="1532" width="7.6640625" style="21" customWidth="1"/>
    <col min="1533" max="1533" width="11.21875" style="21" customWidth="1"/>
    <col min="1534" max="1539" width="7.44140625" style="21" customWidth="1"/>
    <col min="1540" max="1540" width="7.88671875" style="21" customWidth="1"/>
    <col min="1541" max="1541" width="9.21875" style="21" customWidth="1"/>
    <col min="1542" max="1542" width="10.6640625" style="21" customWidth="1"/>
    <col min="1543" max="1543" width="3.21875" style="21" customWidth="1"/>
    <col min="1544" max="1787" width="8.88671875" style="21"/>
    <col min="1788" max="1788" width="7.6640625" style="21" customWidth="1"/>
    <col min="1789" max="1789" width="11.21875" style="21" customWidth="1"/>
    <col min="1790" max="1795" width="7.44140625" style="21" customWidth="1"/>
    <col min="1796" max="1796" width="7.88671875" style="21" customWidth="1"/>
    <col min="1797" max="1797" width="9.21875" style="21" customWidth="1"/>
    <col min="1798" max="1798" width="10.6640625" style="21" customWidth="1"/>
    <col min="1799" max="1799" width="3.21875" style="21" customWidth="1"/>
    <col min="1800" max="2043" width="8.88671875" style="21"/>
    <col min="2044" max="2044" width="7.6640625" style="21" customWidth="1"/>
    <col min="2045" max="2045" width="11.21875" style="21" customWidth="1"/>
    <col min="2046" max="2051" width="7.44140625" style="21" customWidth="1"/>
    <col min="2052" max="2052" width="7.88671875" style="21" customWidth="1"/>
    <col min="2053" max="2053" width="9.21875" style="21" customWidth="1"/>
    <col min="2054" max="2054" width="10.6640625" style="21" customWidth="1"/>
    <col min="2055" max="2055" width="3.21875" style="21" customWidth="1"/>
    <col min="2056" max="2299" width="8.88671875" style="21"/>
    <col min="2300" max="2300" width="7.6640625" style="21" customWidth="1"/>
    <col min="2301" max="2301" width="11.21875" style="21" customWidth="1"/>
    <col min="2302" max="2307" width="7.44140625" style="21" customWidth="1"/>
    <col min="2308" max="2308" width="7.88671875" style="21" customWidth="1"/>
    <col min="2309" max="2309" width="9.21875" style="21" customWidth="1"/>
    <col min="2310" max="2310" width="10.6640625" style="21" customWidth="1"/>
    <col min="2311" max="2311" width="3.21875" style="21" customWidth="1"/>
    <col min="2312" max="2555" width="8.88671875" style="21"/>
    <col min="2556" max="2556" width="7.6640625" style="21" customWidth="1"/>
    <col min="2557" max="2557" width="11.21875" style="21" customWidth="1"/>
    <col min="2558" max="2563" width="7.44140625" style="21" customWidth="1"/>
    <col min="2564" max="2564" width="7.88671875" style="21" customWidth="1"/>
    <col min="2565" max="2565" width="9.21875" style="21" customWidth="1"/>
    <col min="2566" max="2566" width="10.6640625" style="21" customWidth="1"/>
    <col min="2567" max="2567" width="3.21875" style="21" customWidth="1"/>
    <col min="2568" max="2811" width="8.88671875" style="21"/>
    <col min="2812" max="2812" width="7.6640625" style="21" customWidth="1"/>
    <col min="2813" max="2813" width="11.21875" style="21" customWidth="1"/>
    <col min="2814" max="2819" width="7.44140625" style="21" customWidth="1"/>
    <col min="2820" max="2820" width="7.88671875" style="21" customWidth="1"/>
    <col min="2821" max="2821" width="9.21875" style="21" customWidth="1"/>
    <col min="2822" max="2822" width="10.6640625" style="21" customWidth="1"/>
    <col min="2823" max="2823" width="3.21875" style="21" customWidth="1"/>
    <col min="2824" max="3067" width="8.88671875" style="21"/>
    <col min="3068" max="3068" width="7.6640625" style="21" customWidth="1"/>
    <col min="3069" max="3069" width="11.21875" style="21" customWidth="1"/>
    <col min="3070" max="3075" width="7.44140625" style="21" customWidth="1"/>
    <col min="3076" max="3076" width="7.88671875" style="21" customWidth="1"/>
    <col min="3077" max="3077" width="9.21875" style="21" customWidth="1"/>
    <col min="3078" max="3078" width="10.6640625" style="21" customWidth="1"/>
    <col min="3079" max="3079" width="3.21875" style="21" customWidth="1"/>
    <col min="3080" max="3323" width="8.88671875" style="21"/>
    <col min="3324" max="3324" width="7.6640625" style="21" customWidth="1"/>
    <col min="3325" max="3325" width="11.21875" style="21" customWidth="1"/>
    <col min="3326" max="3331" width="7.44140625" style="21" customWidth="1"/>
    <col min="3332" max="3332" width="7.88671875" style="21" customWidth="1"/>
    <col min="3333" max="3333" width="9.21875" style="21" customWidth="1"/>
    <col min="3334" max="3334" width="10.6640625" style="21" customWidth="1"/>
    <col min="3335" max="3335" width="3.21875" style="21" customWidth="1"/>
    <col min="3336" max="3579" width="8.88671875" style="21"/>
    <col min="3580" max="3580" width="7.6640625" style="21" customWidth="1"/>
    <col min="3581" max="3581" width="11.21875" style="21" customWidth="1"/>
    <col min="3582" max="3587" width="7.44140625" style="21" customWidth="1"/>
    <col min="3588" max="3588" width="7.88671875" style="21" customWidth="1"/>
    <col min="3589" max="3589" width="9.21875" style="21" customWidth="1"/>
    <col min="3590" max="3590" width="10.6640625" style="21" customWidth="1"/>
    <col min="3591" max="3591" width="3.21875" style="21" customWidth="1"/>
    <col min="3592" max="3835" width="8.88671875" style="21"/>
    <col min="3836" max="3836" width="7.6640625" style="21" customWidth="1"/>
    <col min="3837" max="3837" width="11.21875" style="21" customWidth="1"/>
    <col min="3838" max="3843" width="7.44140625" style="21" customWidth="1"/>
    <col min="3844" max="3844" width="7.88671875" style="21" customWidth="1"/>
    <col min="3845" max="3845" width="9.21875" style="21" customWidth="1"/>
    <col min="3846" max="3846" width="10.6640625" style="21" customWidth="1"/>
    <col min="3847" max="3847" width="3.21875" style="21" customWidth="1"/>
    <col min="3848" max="4091" width="8.88671875" style="21"/>
    <col min="4092" max="4092" width="7.6640625" style="21" customWidth="1"/>
    <col min="4093" max="4093" width="11.21875" style="21" customWidth="1"/>
    <col min="4094" max="4099" width="7.44140625" style="21" customWidth="1"/>
    <col min="4100" max="4100" width="7.88671875" style="21" customWidth="1"/>
    <col min="4101" max="4101" width="9.21875" style="21" customWidth="1"/>
    <col min="4102" max="4102" width="10.6640625" style="21" customWidth="1"/>
    <col min="4103" max="4103" width="3.21875" style="21" customWidth="1"/>
    <col min="4104" max="4347" width="8.88671875" style="21"/>
    <col min="4348" max="4348" width="7.6640625" style="21" customWidth="1"/>
    <col min="4349" max="4349" width="11.21875" style="21" customWidth="1"/>
    <col min="4350" max="4355" width="7.44140625" style="21" customWidth="1"/>
    <col min="4356" max="4356" width="7.88671875" style="21" customWidth="1"/>
    <col min="4357" max="4357" width="9.21875" style="21" customWidth="1"/>
    <col min="4358" max="4358" width="10.6640625" style="21" customWidth="1"/>
    <col min="4359" max="4359" width="3.21875" style="21" customWidth="1"/>
    <col min="4360" max="4603" width="8.88671875" style="21"/>
    <col min="4604" max="4604" width="7.6640625" style="21" customWidth="1"/>
    <col min="4605" max="4605" width="11.21875" style="21" customWidth="1"/>
    <col min="4606" max="4611" width="7.44140625" style="21" customWidth="1"/>
    <col min="4612" max="4612" width="7.88671875" style="21" customWidth="1"/>
    <col min="4613" max="4613" width="9.21875" style="21" customWidth="1"/>
    <col min="4614" max="4614" width="10.6640625" style="21" customWidth="1"/>
    <col min="4615" max="4615" width="3.21875" style="21" customWidth="1"/>
    <col min="4616" max="4859" width="8.88671875" style="21"/>
    <col min="4860" max="4860" width="7.6640625" style="21" customWidth="1"/>
    <col min="4861" max="4861" width="11.21875" style="21" customWidth="1"/>
    <col min="4862" max="4867" width="7.44140625" style="21" customWidth="1"/>
    <col min="4868" max="4868" width="7.88671875" style="21" customWidth="1"/>
    <col min="4869" max="4869" width="9.21875" style="21" customWidth="1"/>
    <col min="4870" max="4870" width="10.6640625" style="21" customWidth="1"/>
    <col min="4871" max="4871" width="3.21875" style="21" customWidth="1"/>
    <col min="4872" max="5115" width="8.88671875" style="21"/>
    <col min="5116" max="5116" width="7.6640625" style="21" customWidth="1"/>
    <col min="5117" max="5117" width="11.21875" style="21" customWidth="1"/>
    <col min="5118" max="5123" width="7.44140625" style="21" customWidth="1"/>
    <col min="5124" max="5124" width="7.88671875" style="21" customWidth="1"/>
    <col min="5125" max="5125" width="9.21875" style="21" customWidth="1"/>
    <col min="5126" max="5126" width="10.6640625" style="21" customWidth="1"/>
    <col min="5127" max="5127" width="3.21875" style="21" customWidth="1"/>
    <col min="5128" max="5371" width="8.88671875" style="21"/>
    <col min="5372" max="5372" width="7.6640625" style="21" customWidth="1"/>
    <col min="5373" max="5373" width="11.21875" style="21" customWidth="1"/>
    <col min="5374" max="5379" width="7.44140625" style="21" customWidth="1"/>
    <col min="5380" max="5380" width="7.88671875" style="21" customWidth="1"/>
    <col min="5381" max="5381" width="9.21875" style="21" customWidth="1"/>
    <col min="5382" max="5382" width="10.6640625" style="21" customWidth="1"/>
    <col min="5383" max="5383" width="3.21875" style="21" customWidth="1"/>
    <col min="5384" max="5627" width="8.88671875" style="21"/>
    <col min="5628" max="5628" width="7.6640625" style="21" customWidth="1"/>
    <col min="5629" max="5629" width="11.21875" style="21" customWidth="1"/>
    <col min="5630" max="5635" width="7.44140625" style="21" customWidth="1"/>
    <col min="5636" max="5636" width="7.88671875" style="21" customWidth="1"/>
    <col min="5637" max="5637" width="9.21875" style="21" customWidth="1"/>
    <col min="5638" max="5638" width="10.6640625" style="21" customWidth="1"/>
    <col min="5639" max="5639" width="3.21875" style="21" customWidth="1"/>
    <col min="5640" max="5883" width="8.88671875" style="21"/>
    <col min="5884" max="5884" width="7.6640625" style="21" customWidth="1"/>
    <col min="5885" max="5885" width="11.21875" style="21" customWidth="1"/>
    <col min="5886" max="5891" width="7.44140625" style="21" customWidth="1"/>
    <col min="5892" max="5892" width="7.88671875" style="21" customWidth="1"/>
    <col min="5893" max="5893" width="9.21875" style="21" customWidth="1"/>
    <col min="5894" max="5894" width="10.6640625" style="21" customWidth="1"/>
    <col min="5895" max="5895" width="3.21875" style="21" customWidth="1"/>
    <col min="5896" max="6139" width="8.88671875" style="21"/>
    <col min="6140" max="6140" width="7.6640625" style="21" customWidth="1"/>
    <col min="6141" max="6141" width="11.21875" style="21" customWidth="1"/>
    <col min="6142" max="6147" width="7.44140625" style="21" customWidth="1"/>
    <col min="6148" max="6148" width="7.88671875" style="21" customWidth="1"/>
    <col min="6149" max="6149" width="9.21875" style="21" customWidth="1"/>
    <col min="6150" max="6150" width="10.6640625" style="21" customWidth="1"/>
    <col min="6151" max="6151" width="3.21875" style="21" customWidth="1"/>
    <col min="6152" max="6395" width="8.88671875" style="21"/>
    <col min="6396" max="6396" width="7.6640625" style="21" customWidth="1"/>
    <col min="6397" max="6397" width="11.21875" style="21" customWidth="1"/>
    <col min="6398" max="6403" width="7.44140625" style="21" customWidth="1"/>
    <col min="6404" max="6404" width="7.88671875" style="21" customWidth="1"/>
    <col min="6405" max="6405" width="9.21875" style="21" customWidth="1"/>
    <col min="6406" max="6406" width="10.6640625" style="21" customWidth="1"/>
    <col min="6407" max="6407" width="3.21875" style="21" customWidth="1"/>
    <col min="6408" max="6651" width="8.88671875" style="21"/>
    <col min="6652" max="6652" width="7.6640625" style="21" customWidth="1"/>
    <col min="6653" max="6653" width="11.21875" style="21" customWidth="1"/>
    <col min="6654" max="6659" width="7.44140625" style="21" customWidth="1"/>
    <col min="6660" max="6660" width="7.88671875" style="21" customWidth="1"/>
    <col min="6661" max="6661" width="9.21875" style="21" customWidth="1"/>
    <col min="6662" max="6662" width="10.6640625" style="21" customWidth="1"/>
    <col min="6663" max="6663" width="3.21875" style="21" customWidth="1"/>
    <col min="6664" max="6907" width="8.88671875" style="21"/>
    <col min="6908" max="6908" width="7.6640625" style="21" customWidth="1"/>
    <col min="6909" max="6909" width="11.21875" style="21" customWidth="1"/>
    <col min="6910" max="6915" width="7.44140625" style="21" customWidth="1"/>
    <col min="6916" max="6916" width="7.88671875" style="21" customWidth="1"/>
    <col min="6917" max="6917" width="9.21875" style="21" customWidth="1"/>
    <col min="6918" max="6918" width="10.6640625" style="21" customWidth="1"/>
    <col min="6919" max="6919" width="3.21875" style="21" customWidth="1"/>
    <col min="6920" max="7163" width="8.88671875" style="21"/>
    <col min="7164" max="7164" width="7.6640625" style="21" customWidth="1"/>
    <col min="7165" max="7165" width="11.21875" style="21" customWidth="1"/>
    <col min="7166" max="7171" width="7.44140625" style="21" customWidth="1"/>
    <col min="7172" max="7172" width="7.88671875" style="21" customWidth="1"/>
    <col min="7173" max="7173" width="9.21875" style="21" customWidth="1"/>
    <col min="7174" max="7174" width="10.6640625" style="21" customWidth="1"/>
    <col min="7175" max="7175" width="3.21875" style="21" customWidth="1"/>
    <col min="7176" max="7419" width="8.88671875" style="21"/>
    <col min="7420" max="7420" width="7.6640625" style="21" customWidth="1"/>
    <col min="7421" max="7421" width="11.21875" style="21" customWidth="1"/>
    <col min="7422" max="7427" width="7.44140625" style="21" customWidth="1"/>
    <col min="7428" max="7428" width="7.88671875" style="21" customWidth="1"/>
    <col min="7429" max="7429" width="9.21875" style="21" customWidth="1"/>
    <col min="7430" max="7430" width="10.6640625" style="21" customWidth="1"/>
    <col min="7431" max="7431" width="3.21875" style="21" customWidth="1"/>
    <col min="7432" max="7675" width="8.88671875" style="21"/>
    <col min="7676" max="7676" width="7.6640625" style="21" customWidth="1"/>
    <col min="7677" max="7677" width="11.21875" style="21" customWidth="1"/>
    <col min="7678" max="7683" width="7.44140625" style="21" customWidth="1"/>
    <col min="7684" max="7684" width="7.88671875" style="21" customWidth="1"/>
    <col min="7685" max="7685" width="9.21875" style="21" customWidth="1"/>
    <col min="7686" max="7686" width="10.6640625" style="21" customWidth="1"/>
    <col min="7687" max="7687" width="3.21875" style="21" customWidth="1"/>
    <col min="7688" max="7931" width="8.88671875" style="21"/>
    <col min="7932" max="7932" width="7.6640625" style="21" customWidth="1"/>
    <col min="7933" max="7933" width="11.21875" style="21" customWidth="1"/>
    <col min="7934" max="7939" width="7.44140625" style="21" customWidth="1"/>
    <col min="7940" max="7940" width="7.88671875" style="21" customWidth="1"/>
    <col min="7941" max="7941" width="9.21875" style="21" customWidth="1"/>
    <col min="7942" max="7942" width="10.6640625" style="21" customWidth="1"/>
    <col min="7943" max="7943" width="3.21875" style="21" customWidth="1"/>
    <col min="7944" max="8187" width="8.88671875" style="21"/>
    <col min="8188" max="8188" width="7.6640625" style="21" customWidth="1"/>
    <col min="8189" max="8189" width="11.21875" style="21" customWidth="1"/>
    <col min="8190" max="8195" width="7.44140625" style="21" customWidth="1"/>
    <col min="8196" max="8196" width="7.88671875" style="21" customWidth="1"/>
    <col min="8197" max="8197" width="9.21875" style="21" customWidth="1"/>
    <col min="8198" max="8198" width="10.6640625" style="21" customWidth="1"/>
    <col min="8199" max="8199" width="3.21875" style="21" customWidth="1"/>
    <col min="8200" max="8443" width="8.88671875" style="21"/>
    <col min="8444" max="8444" width="7.6640625" style="21" customWidth="1"/>
    <col min="8445" max="8445" width="11.21875" style="21" customWidth="1"/>
    <col min="8446" max="8451" width="7.44140625" style="21" customWidth="1"/>
    <col min="8452" max="8452" width="7.88671875" style="21" customWidth="1"/>
    <col min="8453" max="8453" width="9.21875" style="21" customWidth="1"/>
    <col min="8454" max="8454" width="10.6640625" style="21" customWidth="1"/>
    <col min="8455" max="8455" width="3.21875" style="21" customWidth="1"/>
    <col min="8456" max="8699" width="8.88671875" style="21"/>
    <col min="8700" max="8700" width="7.6640625" style="21" customWidth="1"/>
    <col min="8701" max="8701" width="11.21875" style="21" customWidth="1"/>
    <col min="8702" max="8707" width="7.44140625" style="21" customWidth="1"/>
    <col min="8708" max="8708" width="7.88671875" style="21" customWidth="1"/>
    <col min="8709" max="8709" width="9.21875" style="21" customWidth="1"/>
    <col min="8710" max="8710" width="10.6640625" style="21" customWidth="1"/>
    <col min="8711" max="8711" width="3.21875" style="21" customWidth="1"/>
    <col min="8712" max="8955" width="8.88671875" style="21"/>
    <col min="8956" max="8956" width="7.6640625" style="21" customWidth="1"/>
    <col min="8957" max="8957" width="11.21875" style="21" customWidth="1"/>
    <col min="8958" max="8963" width="7.44140625" style="21" customWidth="1"/>
    <col min="8964" max="8964" width="7.88671875" style="21" customWidth="1"/>
    <col min="8965" max="8965" width="9.21875" style="21" customWidth="1"/>
    <col min="8966" max="8966" width="10.6640625" style="21" customWidth="1"/>
    <col min="8967" max="8967" width="3.21875" style="21" customWidth="1"/>
    <col min="8968" max="9211" width="8.88671875" style="21"/>
    <col min="9212" max="9212" width="7.6640625" style="21" customWidth="1"/>
    <col min="9213" max="9213" width="11.21875" style="21" customWidth="1"/>
    <col min="9214" max="9219" width="7.44140625" style="21" customWidth="1"/>
    <col min="9220" max="9220" width="7.88671875" style="21" customWidth="1"/>
    <col min="9221" max="9221" width="9.21875" style="21" customWidth="1"/>
    <col min="9222" max="9222" width="10.6640625" style="21" customWidth="1"/>
    <col min="9223" max="9223" width="3.21875" style="21" customWidth="1"/>
    <col min="9224" max="9467" width="8.88671875" style="21"/>
    <col min="9468" max="9468" width="7.6640625" style="21" customWidth="1"/>
    <col min="9469" max="9469" width="11.21875" style="21" customWidth="1"/>
    <col min="9470" max="9475" width="7.44140625" style="21" customWidth="1"/>
    <col min="9476" max="9476" width="7.88671875" style="21" customWidth="1"/>
    <col min="9477" max="9477" width="9.21875" style="21" customWidth="1"/>
    <col min="9478" max="9478" width="10.6640625" style="21" customWidth="1"/>
    <col min="9479" max="9479" width="3.21875" style="21" customWidth="1"/>
    <col min="9480" max="9723" width="8.88671875" style="21"/>
    <col min="9724" max="9724" width="7.6640625" style="21" customWidth="1"/>
    <col min="9725" max="9725" width="11.21875" style="21" customWidth="1"/>
    <col min="9726" max="9731" width="7.44140625" style="21" customWidth="1"/>
    <col min="9732" max="9732" width="7.88671875" style="21" customWidth="1"/>
    <col min="9733" max="9733" width="9.21875" style="21" customWidth="1"/>
    <col min="9734" max="9734" width="10.6640625" style="21" customWidth="1"/>
    <col min="9735" max="9735" width="3.21875" style="21" customWidth="1"/>
    <col min="9736" max="9979" width="8.88671875" style="21"/>
    <col min="9980" max="9980" width="7.6640625" style="21" customWidth="1"/>
    <col min="9981" max="9981" width="11.21875" style="21" customWidth="1"/>
    <col min="9982" max="9987" width="7.44140625" style="21" customWidth="1"/>
    <col min="9988" max="9988" width="7.88671875" style="21" customWidth="1"/>
    <col min="9989" max="9989" width="9.21875" style="21" customWidth="1"/>
    <col min="9990" max="9990" width="10.6640625" style="21" customWidth="1"/>
    <col min="9991" max="9991" width="3.21875" style="21" customWidth="1"/>
    <col min="9992" max="10235" width="8.88671875" style="21"/>
    <col min="10236" max="10236" width="7.6640625" style="21" customWidth="1"/>
    <col min="10237" max="10237" width="11.21875" style="21" customWidth="1"/>
    <col min="10238" max="10243" width="7.44140625" style="21" customWidth="1"/>
    <col min="10244" max="10244" width="7.88671875" style="21" customWidth="1"/>
    <col min="10245" max="10245" width="9.21875" style="21" customWidth="1"/>
    <col min="10246" max="10246" width="10.6640625" style="21" customWidth="1"/>
    <col min="10247" max="10247" width="3.21875" style="21" customWidth="1"/>
    <col min="10248" max="10491" width="8.88671875" style="21"/>
    <col min="10492" max="10492" width="7.6640625" style="21" customWidth="1"/>
    <col min="10493" max="10493" width="11.21875" style="21" customWidth="1"/>
    <col min="10494" max="10499" width="7.44140625" style="21" customWidth="1"/>
    <col min="10500" max="10500" width="7.88671875" style="21" customWidth="1"/>
    <col min="10501" max="10501" width="9.21875" style="21" customWidth="1"/>
    <col min="10502" max="10502" width="10.6640625" style="21" customWidth="1"/>
    <col min="10503" max="10503" width="3.21875" style="21" customWidth="1"/>
    <col min="10504" max="10747" width="8.88671875" style="21"/>
    <col min="10748" max="10748" width="7.6640625" style="21" customWidth="1"/>
    <col min="10749" max="10749" width="11.21875" style="21" customWidth="1"/>
    <col min="10750" max="10755" width="7.44140625" style="21" customWidth="1"/>
    <col min="10756" max="10756" width="7.88671875" style="21" customWidth="1"/>
    <col min="10757" max="10757" width="9.21875" style="21" customWidth="1"/>
    <col min="10758" max="10758" width="10.6640625" style="21" customWidth="1"/>
    <col min="10759" max="10759" width="3.21875" style="21" customWidth="1"/>
    <col min="10760" max="11003" width="8.88671875" style="21"/>
    <col min="11004" max="11004" width="7.6640625" style="21" customWidth="1"/>
    <col min="11005" max="11005" width="11.21875" style="21" customWidth="1"/>
    <col min="11006" max="11011" width="7.44140625" style="21" customWidth="1"/>
    <col min="11012" max="11012" width="7.88671875" style="21" customWidth="1"/>
    <col min="11013" max="11013" width="9.21875" style="21" customWidth="1"/>
    <col min="11014" max="11014" width="10.6640625" style="21" customWidth="1"/>
    <col min="11015" max="11015" width="3.21875" style="21" customWidth="1"/>
    <col min="11016" max="11259" width="8.88671875" style="21"/>
    <col min="11260" max="11260" width="7.6640625" style="21" customWidth="1"/>
    <col min="11261" max="11261" width="11.21875" style="21" customWidth="1"/>
    <col min="11262" max="11267" width="7.44140625" style="21" customWidth="1"/>
    <col min="11268" max="11268" width="7.88671875" style="21" customWidth="1"/>
    <col min="11269" max="11269" width="9.21875" style="21" customWidth="1"/>
    <col min="11270" max="11270" width="10.6640625" style="21" customWidth="1"/>
    <col min="11271" max="11271" width="3.21875" style="21" customWidth="1"/>
    <col min="11272" max="11515" width="8.88671875" style="21"/>
    <col min="11516" max="11516" width="7.6640625" style="21" customWidth="1"/>
    <col min="11517" max="11517" width="11.21875" style="21" customWidth="1"/>
    <col min="11518" max="11523" width="7.44140625" style="21" customWidth="1"/>
    <col min="11524" max="11524" width="7.88671875" style="21" customWidth="1"/>
    <col min="11525" max="11525" width="9.21875" style="21" customWidth="1"/>
    <col min="11526" max="11526" width="10.6640625" style="21" customWidth="1"/>
    <col min="11527" max="11527" width="3.21875" style="21" customWidth="1"/>
    <col min="11528" max="11771" width="8.88671875" style="21"/>
    <col min="11772" max="11772" width="7.6640625" style="21" customWidth="1"/>
    <col min="11773" max="11773" width="11.21875" style="21" customWidth="1"/>
    <col min="11774" max="11779" width="7.44140625" style="21" customWidth="1"/>
    <col min="11780" max="11780" width="7.88671875" style="21" customWidth="1"/>
    <col min="11781" max="11781" width="9.21875" style="21" customWidth="1"/>
    <col min="11782" max="11782" width="10.6640625" style="21" customWidth="1"/>
    <col min="11783" max="11783" width="3.21875" style="21" customWidth="1"/>
    <col min="11784" max="12027" width="8.88671875" style="21"/>
    <col min="12028" max="12028" width="7.6640625" style="21" customWidth="1"/>
    <col min="12029" max="12029" width="11.21875" style="21" customWidth="1"/>
    <col min="12030" max="12035" width="7.44140625" style="21" customWidth="1"/>
    <col min="12036" max="12036" width="7.88671875" style="21" customWidth="1"/>
    <col min="12037" max="12037" width="9.21875" style="21" customWidth="1"/>
    <col min="12038" max="12038" width="10.6640625" style="21" customWidth="1"/>
    <col min="12039" max="12039" width="3.21875" style="21" customWidth="1"/>
    <col min="12040" max="12283" width="8.88671875" style="21"/>
    <col min="12284" max="12284" width="7.6640625" style="21" customWidth="1"/>
    <col min="12285" max="12285" width="11.21875" style="21" customWidth="1"/>
    <col min="12286" max="12291" width="7.44140625" style="21" customWidth="1"/>
    <col min="12292" max="12292" width="7.88671875" style="21" customWidth="1"/>
    <col min="12293" max="12293" width="9.21875" style="21" customWidth="1"/>
    <col min="12294" max="12294" width="10.6640625" style="21" customWidth="1"/>
    <col min="12295" max="12295" width="3.21875" style="21" customWidth="1"/>
    <col min="12296" max="12539" width="8.88671875" style="21"/>
    <col min="12540" max="12540" width="7.6640625" style="21" customWidth="1"/>
    <col min="12541" max="12541" width="11.21875" style="21" customWidth="1"/>
    <col min="12542" max="12547" width="7.44140625" style="21" customWidth="1"/>
    <col min="12548" max="12548" width="7.88671875" style="21" customWidth="1"/>
    <col min="12549" max="12549" width="9.21875" style="21" customWidth="1"/>
    <col min="12550" max="12550" width="10.6640625" style="21" customWidth="1"/>
    <col min="12551" max="12551" width="3.21875" style="21" customWidth="1"/>
    <col min="12552" max="12795" width="8.88671875" style="21"/>
    <col min="12796" max="12796" width="7.6640625" style="21" customWidth="1"/>
    <col min="12797" max="12797" width="11.21875" style="21" customWidth="1"/>
    <col min="12798" max="12803" width="7.44140625" style="21" customWidth="1"/>
    <col min="12804" max="12804" width="7.88671875" style="21" customWidth="1"/>
    <col min="12805" max="12805" width="9.21875" style="21" customWidth="1"/>
    <col min="12806" max="12806" width="10.6640625" style="21" customWidth="1"/>
    <col min="12807" max="12807" width="3.21875" style="21" customWidth="1"/>
    <col min="12808" max="13051" width="8.88671875" style="21"/>
    <col min="13052" max="13052" width="7.6640625" style="21" customWidth="1"/>
    <col min="13053" max="13053" width="11.21875" style="21" customWidth="1"/>
    <col min="13054" max="13059" width="7.44140625" style="21" customWidth="1"/>
    <col min="13060" max="13060" width="7.88671875" style="21" customWidth="1"/>
    <col min="13061" max="13061" width="9.21875" style="21" customWidth="1"/>
    <col min="13062" max="13062" width="10.6640625" style="21" customWidth="1"/>
    <col min="13063" max="13063" width="3.21875" style="21" customWidth="1"/>
    <col min="13064" max="13307" width="8.88671875" style="21"/>
    <col min="13308" max="13308" width="7.6640625" style="21" customWidth="1"/>
    <col min="13309" max="13309" width="11.21875" style="21" customWidth="1"/>
    <col min="13310" max="13315" width="7.44140625" style="21" customWidth="1"/>
    <col min="13316" max="13316" width="7.88671875" style="21" customWidth="1"/>
    <col min="13317" max="13317" width="9.21875" style="21" customWidth="1"/>
    <col min="13318" max="13318" width="10.6640625" style="21" customWidth="1"/>
    <col min="13319" max="13319" width="3.21875" style="21" customWidth="1"/>
    <col min="13320" max="13563" width="8.88671875" style="21"/>
    <col min="13564" max="13564" width="7.6640625" style="21" customWidth="1"/>
    <col min="13565" max="13565" width="11.21875" style="21" customWidth="1"/>
    <col min="13566" max="13571" width="7.44140625" style="21" customWidth="1"/>
    <col min="13572" max="13572" width="7.88671875" style="21" customWidth="1"/>
    <col min="13573" max="13573" width="9.21875" style="21" customWidth="1"/>
    <col min="13574" max="13574" width="10.6640625" style="21" customWidth="1"/>
    <col min="13575" max="13575" width="3.21875" style="21" customWidth="1"/>
    <col min="13576" max="13819" width="8.88671875" style="21"/>
    <col min="13820" max="13820" width="7.6640625" style="21" customWidth="1"/>
    <col min="13821" max="13821" width="11.21875" style="21" customWidth="1"/>
    <col min="13822" max="13827" width="7.44140625" style="21" customWidth="1"/>
    <col min="13828" max="13828" width="7.88671875" style="21" customWidth="1"/>
    <col min="13829" max="13829" width="9.21875" style="21" customWidth="1"/>
    <col min="13830" max="13830" width="10.6640625" style="21" customWidth="1"/>
    <col min="13831" max="13831" width="3.21875" style="21" customWidth="1"/>
    <col min="13832" max="14075" width="8.88671875" style="21"/>
    <col min="14076" max="14076" width="7.6640625" style="21" customWidth="1"/>
    <col min="14077" max="14077" width="11.21875" style="21" customWidth="1"/>
    <col min="14078" max="14083" width="7.44140625" style="21" customWidth="1"/>
    <col min="14084" max="14084" width="7.88671875" style="21" customWidth="1"/>
    <col min="14085" max="14085" width="9.21875" style="21" customWidth="1"/>
    <col min="14086" max="14086" width="10.6640625" style="21" customWidth="1"/>
    <col min="14087" max="14087" width="3.21875" style="21" customWidth="1"/>
    <col min="14088" max="14331" width="8.88671875" style="21"/>
    <col min="14332" max="14332" width="7.6640625" style="21" customWidth="1"/>
    <col min="14333" max="14333" width="11.21875" style="21" customWidth="1"/>
    <col min="14334" max="14339" width="7.44140625" style="21" customWidth="1"/>
    <col min="14340" max="14340" width="7.88671875" style="21" customWidth="1"/>
    <col min="14341" max="14341" width="9.21875" style="21" customWidth="1"/>
    <col min="14342" max="14342" width="10.6640625" style="21" customWidth="1"/>
    <col min="14343" max="14343" width="3.21875" style="21" customWidth="1"/>
    <col min="14344" max="14587" width="8.88671875" style="21"/>
    <col min="14588" max="14588" width="7.6640625" style="21" customWidth="1"/>
    <col min="14589" max="14589" width="11.21875" style="21" customWidth="1"/>
    <col min="14590" max="14595" width="7.44140625" style="21" customWidth="1"/>
    <col min="14596" max="14596" width="7.88671875" style="21" customWidth="1"/>
    <col min="14597" max="14597" width="9.21875" style="21" customWidth="1"/>
    <col min="14598" max="14598" width="10.6640625" style="21" customWidth="1"/>
    <col min="14599" max="14599" width="3.21875" style="21" customWidth="1"/>
    <col min="14600" max="14843" width="8.88671875" style="21"/>
    <col min="14844" max="14844" width="7.6640625" style="21" customWidth="1"/>
    <col min="14845" max="14845" width="11.21875" style="21" customWidth="1"/>
    <col min="14846" max="14851" width="7.44140625" style="21" customWidth="1"/>
    <col min="14852" max="14852" width="7.88671875" style="21" customWidth="1"/>
    <col min="14853" max="14853" width="9.21875" style="21" customWidth="1"/>
    <col min="14854" max="14854" width="10.6640625" style="21" customWidth="1"/>
    <col min="14855" max="14855" width="3.21875" style="21" customWidth="1"/>
    <col min="14856" max="15099" width="8.88671875" style="21"/>
    <col min="15100" max="15100" width="7.6640625" style="21" customWidth="1"/>
    <col min="15101" max="15101" width="11.21875" style="21" customWidth="1"/>
    <col min="15102" max="15107" width="7.44140625" style="21" customWidth="1"/>
    <col min="15108" max="15108" width="7.88671875" style="21" customWidth="1"/>
    <col min="15109" max="15109" width="9.21875" style="21" customWidth="1"/>
    <col min="15110" max="15110" width="10.6640625" style="21" customWidth="1"/>
    <col min="15111" max="15111" width="3.21875" style="21" customWidth="1"/>
    <col min="15112" max="15355" width="8.88671875" style="21"/>
    <col min="15356" max="15356" width="7.6640625" style="21" customWidth="1"/>
    <col min="15357" max="15357" width="11.21875" style="21" customWidth="1"/>
    <col min="15358" max="15363" width="7.44140625" style="21" customWidth="1"/>
    <col min="15364" max="15364" width="7.88671875" style="21" customWidth="1"/>
    <col min="15365" max="15365" width="9.21875" style="21" customWidth="1"/>
    <col min="15366" max="15366" width="10.6640625" style="21" customWidth="1"/>
    <col min="15367" max="15367" width="3.21875" style="21" customWidth="1"/>
    <col min="15368" max="15611" width="8.88671875" style="21"/>
    <col min="15612" max="15612" width="7.6640625" style="21" customWidth="1"/>
    <col min="15613" max="15613" width="11.21875" style="21" customWidth="1"/>
    <col min="15614" max="15619" width="7.44140625" style="21" customWidth="1"/>
    <col min="15620" max="15620" width="7.88671875" style="21" customWidth="1"/>
    <col min="15621" max="15621" width="9.21875" style="21" customWidth="1"/>
    <col min="15622" max="15622" width="10.6640625" style="21" customWidth="1"/>
    <col min="15623" max="15623" width="3.21875" style="21" customWidth="1"/>
    <col min="15624" max="15867" width="8.88671875" style="21"/>
    <col min="15868" max="15868" width="7.6640625" style="21" customWidth="1"/>
    <col min="15869" max="15869" width="11.21875" style="21" customWidth="1"/>
    <col min="15870" max="15875" width="7.44140625" style="21" customWidth="1"/>
    <col min="15876" max="15876" width="7.88671875" style="21" customWidth="1"/>
    <col min="15877" max="15877" width="9.21875" style="21" customWidth="1"/>
    <col min="15878" max="15878" width="10.6640625" style="21" customWidth="1"/>
    <col min="15879" max="15879" width="3.21875" style="21" customWidth="1"/>
    <col min="15880" max="16123" width="8.88671875" style="21"/>
    <col min="16124" max="16124" width="7.6640625" style="21" customWidth="1"/>
    <col min="16125" max="16125" width="11.21875" style="21" customWidth="1"/>
    <col min="16126" max="16131" width="7.44140625" style="21" customWidth="1"/>
    <col min="16132" max="16132" width="7.88671875" style="21" customWidth="1"/>
    <col min="16133" max="16133" width="9.21875" style="21" customWidth="1"/>
    <col min="16134" max="16134" width="10.6640625" style="21" customWidth="1"/>
    <col min="16135" max="16135" width="3.21875" style="21" customWidth="1"/>
    <col min="16136" max="16384" width="8.88671875" style="21"/>
  </cols>
  <sheetData>
    <row r="1" spans="1:13" s="10" customFormat="1" ht="28.8" thickBot="1">
      <c r="A1" s="196" t="s">
        <v>166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M1" s="11"/>
    </row>
    <row r="2" spans="1:13" ht="19.8" customHeight="1">
      <c r="A2" s="198" t="s">
        <v>17</v>
      </c>
      <c r="B2" s="200" t="s">
        <v>18</v>
      </c>
      <c r="C2" s="200" t="s">
        <v>19</v>
      </c>
      <c r="D2" s="202" t="s">
        <v>20</v>
      </c>
      <c r="E2" s="203"/>
      <c r="F2" s="203"/>
      <c r="G2" s="203"/>
      <c r="H2" s="204"/>
      <c r="I2" s="205" t="s">
        <v>21</v>
      </c>
      <c r="J2" s="231" t="s">
        <v>22</v>
      </c>
      <c r="K2" s="207" t="s">
        <v>23</v>
      </c>
    </row>
    <row r="3" spans="1:13" ht="20.399999999999999" thickBot="1">
      <c r="A3" s="199"/>
      <c r="B3" s="201"/>
      <c r="C3" s="201"/>
      <c r="D3" s="13" t="s">
        <v>13</v>
      </c>
      <c r="E3" s="13" t="s">
        <v>24</v>
      </c>
      <c r="F3" s="13" t="s">
        <v>25</v>
      </c>
      <c r="G3" s="13" t="s">
        <v>26</v>
      </c>
      <c r="H3" s="14" t="s">
        <v>27</v>
      </c>
      <c r="I3" s="206"/>
      <c r="J3" s="232"/>
      <c r="K3" s="208"/>
    </row>
    <row r="4" spans="1:13" ht="19.8" hidden="1">
      <c r="A4" s="15"/>
      <c r="B4" s="16"/>
      <c r="C4" s="17"/>
      <c r="D4" s="17">
        <v>5</v>
      </c>
      <c r="E4" s="17">
        <v>4</v>
      </c>
      <c r="F4" s="17">
        <v>3</v>
      </c>
      <c r="G4" s="17">
        <v>2</v>
      </c>
      <c r="H4" s="18">
        <v>1</v>
      </c>
      <c r="I4" s="19"/>
      <c r="J4" s="17"/>
      <c r="K4" s="20"/>
    </row>
    <row r="5" spans="1:13" ht="19.8" hidden="1">
      <c r="A5" s="72"/>
      <c r="B5" s="73"/>
      <c r="C5" s="24"/>
      <c r="D5" s="24">
        <v>25</v>
      </c>
      <c r="E5" s="24">
        <v>15</v>
      </c>
      <c r="F5" s="24">
        <v>10</v>
      </c>
      <c r="G5" s="24">
        <v>5</v>
      </c>
      <c r="H5" s="25"/>
      <c r="I5" s="26"/>
      <c r="J5" s="24"/>
      <c r="K5" s="27"/>
    </row>
    <row r="6" spans="1:13" ht="22.8" customHeight="1">
      <c r="A6" s="74">
        <f t="shared" ref="A6:A7" si="0">IF(B6&lt;&gt;"",A5+1,"")</f>
        <v>1</v>
      </c>
      <c r="B6" s="6" t="s">
        <v>33</v>
      </c>
      <c r="C6" s="93">
        <f>IF(B6="","",VLOOKUP(B6,'1月積分表'!$B$6:$J$25,9,0))</f>
        <v>12</v>
      </c>
      <c r="D6" s="75">
        <f>COUNTIF('2月入選目錄'!$E$9,$B$6:$B$25)</f>
        <v>0</v>
      </c>
      <c r="E6" s="75">
        <f>COUNTIF('2月入選目錄'!$E$10,$B$6:$B$25)</f>
        <v>0</v>
      </c>
      <c r="F6" s="75">
        <f>COUNTIF('2月入選目錄'!$E$11,$B$6:$B$25)</f>
        <v>0</v>
      </c>
      <c r="G6" s="75">
        <f>COUNTIF('2月入選目錄'!$E$12:$E$16,$B$6:$B$25)</f>
        <v>1</v>
      </c>
      <c r="H6" s="76">
        <f>COUNTIF('2月入選目錄'!$E$17:$E$40,$B$6:$B$25)+COUNTIF('2月入選目錄'!$J$9:$J$40,$B$6:$B$25)</f>
        <v>7</v>
      </c>
      <c r="I6" s="77">
        <f t="shared" ref="I6:I17" si="1">(D6*$D$4)+(E6*$E$4)+(F6*$F$4)+(G6*$G$4)+(H6*$H$4)</f>
        <v>9</v>
      </c>
      <c r="J6" s="71">
        <f t="shared" ref="J6:J17" si="2">C6+I6</f>
        <v>21</v>
      </c>
      <c r="K6" s="78">
        <f>(D6*$D$5)+(E6*$E$5)+(F6*$F$5)+(G6*$G$5)</f>
        <v>5</v>
      </c>
      <c r="M6" s="34"/>
    </row>
    <row r="7" spans="1:13" ht="22.8" customHeight="1">
      <c r="A7" s="74">
        <f t="shared" si="0"/>
        <v>2</v>
      </c>
      <c r="B7" s="6" t="s">
        <v>38</v>
      </c>
      <c r="C7" s="93">
        <f>IF(B7="","",VLOOKUP(B7,'1月積分表'!$B$6:$J$25,9,0))</f>
        <v>9</v>
      </c>
      <c r="D7" s="75">
        <f>COUNTIF('2月入選目錄'!$E$9,$B$6:$B$25)</f>
        <v>0</v>
      </c>
      <c r="E7" s="75">
        <f>COUNTIF('2月入選目錄'!$E$10,$B$6:$B$25)</f>
        <v>0</v>
      </c>
      <c r="F7" s="75">
        <f>COUNTIF('2月入選目錄'!$E$11,$B$6:$B$25)</f>
        <v>0</v>
      </c>
      <c r="G7" s="75">
        <f>COUNTIF('2月入選目錄'!$E$12:$E$16,$B$6:$B$25)</f>
        <v>0</v>
      </c>
      <c r="H7" s="76">
        <f>COUNTIF('2月入選目錄'!$E$17:$E$40,$B$6:$B$25)+COUNTIF('2月入選目錄'!$J$9:$J$40,$B$6:$B$25)</f>
        <v>9</v>
      </c>
      <c r="I7" s="77">
        <f t="shared" si="1"/>
        <v>9</v>
      </c>
      <c r="J7" s="71">
        <f t="shared" si="2"/>
        <v>18</v>
      </c>
      <c r="K7" s="78">
        <f t="shared" ref="K7:K17" si="3">(D7*$D$5)+(E7*$E$5)+(F7*$F$5)+(G7*$G$5)</f>
        <v>0</v>
      </c>
      <c r="M7" s="34"/>
    </row>
    <row r="8" spans="1:13" ht="22.8" customHeight="1">
      <c r="A8" s="74">
        <f t="shared" ref="A8:A17" si="4">IF(B8&lt;&gt;"",A7+1,"")</f>
        <v>3</v>
      </c>
      <c r="B8" s="6" t="s">
        <v>41</v>
      </c>
      <c r="C8" s="93">
        <f>IF(B8="","",VLOOKUP(B8,'1月積分表'!$B$6:$J$25,9,0))</f>
        <v>7</v>
      </c>
      <c r="D8" s="75">
        <f>COUNTIF('2月入選目錄'!$E$9,$B$6:$B$25)</f>
        <v>1</v>
      </c>
      <c r="E8" s="75">
        <f>COUNTIF('2月入選目錄'!$E$10,$B$6:$B$25)</f>
        <v>0</v>
      </c>
      <c r="F8" s="75">
        <f>COUNTIF('2月入選目錄'!$E$11,$B$6:$B$25)</f>
        <v>0</v>
      </c>
      <c r="G8" s="75">
        <f>COUNTIF('2月入選目錄'!$E$12:$E$16,$B$6:$B$25)</f>
        <v>0</v>
      </c>
      <c r="H8" s="76">
        <f>COUNTIF('2月入選目錄'!$E$17:$E$40,$B$6:$B$25)+COUNTIF('2月入選目錄'!$J$9:$J$40,$B$6:$B$25)</f>
        <v>5</v>
      </c>
      <c r="I8" s="77">
        <f t="shared" si="1"/>
        <v>10</v>
      </c>
      <c r="J8" s="71">
        <f t="shared" si="2"/>
        <v>17</v>
      </c>
      <c r="K8" s="78">
        <f t="shared" si="3"/>
        <v>25</v>
      </c>
      <c r="M8" s="34"/>
    </row>
    <row r="9" spans="1:13" ht="22.8" customHeight="1">
      <c r="A9" s="74">
        <f t="shared" si="4"/>
        <v>4</v>
      </c>
      <c r="B9" s="9" t="s">
        <v>50</v>
      </c>
      <c r="C9" s="93">
        <f>IF(B9="","",VLOOKUP(B9,'1月積分表'!$B$6:$J$25,9,0))</f>
        <v>8</v>
      </c>
      <c r="D9" s="75">
        <f>COUNTIF('2月入選目錄'!$E$9,$B$6:$B$25)</f>
        <v>0</v>
      </c>
      <c r="E9" s="75">
        <f>COUNTIF('2月入選目錄'!$E$10,$B$6:$B$25)</f>
        <v>0</v>
      </c>
      <c r="F9" s="75">
        <f>COUNTIF('2月入選目錄'!$E$11,$B$6:$B$25)</f>
        <v>0</v>
      </c>
      <c r="G9" s="75">
        <f>COUNTIF('2月入選目錄'!$E$12:$E$16,$B$6:$B$25)</f>
        <v>2</v>
      </c>
      <c r="H9" s="76">
        <f>COUNTIF('2月入選目錄'!$E$17:$E$40,$B$6:$B$25)+COUNTIF('2月入選目錄'!$J$9:$J$40,$B$6:$B$25)</f>
        <v>3</v>
      </c>
      <c r="I9" s="77">
        <f t="shared" si="1"/>
        <v>7</v>
      </c>
      <c r="J9" s="71">
        <f t="shared" si="2"/>
        <v>15</v>
      </c>
      <c r="K9" s="78">
        <f t="shared" si="3"/>
        <v>10</v>
      </c>
      <c r="M9" s="34"/>
    </row>
    <row r="10" spans="1:13" ht="22.8" customHeight="1">
      <c r="A10" s="74">
        <f t="shared" si="4"/>
        <v>5</v>
      </c>
      <c r="B10" s="6" t="s">
        <v>37</v>
      </c>
      <c r="C10" s="93">
        <f>IF(B10="","",VLOOKUP(B10,'1月積分表'!$B$6:$J$25,9,0))</f>
        <v>8</v>
      </c>
      <c r="D10" s="75">
        <f>COUNTIF('2月入選目錄'!$E$9,$B$6:$B$25)</f>
        <v>0</v>
      </c>
      <c r="E10" s="75">
        <f>COUNTIF('2月入選目錄'!$E$10,$B$6:$B$25)</f>
        <v>0</v>
      </c>
      <c r="F10" s="75">
        <f>COUNTIF('2月入選目錄'!$E$11,$B$6:$B$25)</f>
        <v>0</v>
      </c>
      <c r="G10" s="75">
        <f>COUNTIF('2月入選目錄'!$E$12:$E$16,$B$6:$B$25)</f>
        <v>0</v>
      </c>
      <c r="H10" s="76">
        <f>COUNTIF('2月入選目錄'!$E$17:$E$40,$B$6:$B$25)+COUNTIF('2月入選目錄'!$J$9:$J$40,$B$6:$B$25)</f>
        <v>5</v>
      </c>
      <c r="I10" s="77">
        <f t="shared" si="1"/>
        <v>5</v>
      </c>
      <c r="J10" s="71">
        <f t="shared" si="2"/>
        <v>13</v>
      </c>
      <c r="K10" s="78">
        <f t="shared" si="3"/>
        <v>0</v>
      </c>
      <c r="M10" s="34"/>
    </row>
    <row r="11" spans="1:13" ht="22.8" customHeight="1">
      <c r="A11" s="74">
        <f t="shared" si="4"/>
        <v>6</v>
      </c>
      <c r="B11" s="6" t="s">
        <v>63</v>
      </c>
      <c r="C11" s="93">
        <f>IF(B11="","",VLOOKUP(B11,'1月積分表'!$B$6:$J$25,9,0))</f>
        <v>6</v>
      </c>
      <c r="D11" s="75">
        <f>COUNTIF('2月入選目錄'!$E$9,$B$6:$B$25)</f>
        <v>0</v>
      </c>
      <c r="E11" s="75">
        <f>COUNTIF('2月入選目錄'!$E$10,$B$6:$B$25)</f>
        <v>0</v>
      </c>
      <c r="F11" s="75">
        <f>COUNTIF('2月入選目錄'!$E$11,$B$6:$B$25)</f>
        <v>1</v>
      </c>
      <c r="G11" s="75">
        <f>COUNTIF('2月入選目錄'!$E$12:$E$16,$B$6:$B$25)</f>
        <v>0</v>
      </c>
      <c r="H11" s="76">
        <f>COUNTIF('2月入選目錄'!$E$17:$E$40,$B$6:$B$25)+COUNTIF('2月入選目錄'!$J$9:$J$40,$B$6:$B$25)</f>
        <v>4</v>
      </c>
      <c r="I11" s="77">
        <f t="shared" si="1"/>
        <v>7</v>
      </c>
      <c r="J11" s="71">
        <f t="shared" si="2"/>
        <v>13</v>
      </c>
      <c r="K11" s="78">
        <f t="shared" si="3"/>
        <v>10</v>
      </c>
      <c r="M11" s="34"/>
    </row>
    <row r="12" spans="1:13" ht="22.8" customHeight="1">
      <c r="A12" s="74">
        <f t="shared" si="4"/>
        <v>7</v>
      </c>
      <c r="B12" s="6" t="s">
        <v>116</v>
      </c>
      <c r="C12" s="93">
        <f>IF(B12="","",VLOOKUP(B12,'1月積分表'!$B$6:$J$25,9,0))</f>
        <v>0</v>
      </c>
      <c r="D12" s="75">
        <f>COUNTIF('2月入選目錄'!$E$9,$B$6:$B$25)</f>
        <v>0</v>
      </c>
      <c r="E12" s="75">
        <f>COUNTIF('2月入選目錄'!$E$10,$B$6:$B$25)</f>
        <v>1</v>
      </c>
      <c r="F12" s="75">
        <f>COUNTIF('2月入選目錄'!$E$11,$B$6:$B$25)</f>
        <v>0</v>
      </c>
      <c r="G12" s="75">
        <f>COUNTIF('2月入選目錄'!$E$12:$E$16,$B$6:$B$25)</f>
        <v>2</v>
      </c>
      <c r="H12" s="76">
        <f>COUNTIF('2月入選目錄'!$E$17:$E$40,$B$6:$B$25)+COUNTIF('2月入選目錄'!$J$9:$J$40,$B$6:$B$25)</f>
        <v>2</v>
      </c>
      <c r="I12" s="77">
        <f t="shared" si="1"/>
        <v>10</v>
      </c>
      <c r="J12" s="71">
        <f t="shared" si="2"/>
        <v>10</v>
      </c>
      <c r="K12" s="78">
        <f t="shared" si="3"/>
        <v>25</v>
      </c>
      <c r="M12" s="34"/>
    </row>
    <row r="13" spans="1:13" ht="22.8" customHeight="1">
      <c r="A13" s="79">
        <f t="shared" si="4"/>
        <v>8</v>
      </c>
      <c r="B13" s="6" t="s">
        <v>80</v>
      </c>
      <c r="C13" s="93">
        <f>IF(B13="","",VLOOKUP(B13,'1月積分表'!$B$6:$J$25,9,0))</f>
        <v>6</v>
      </c>
      <c r="D13" s="75">
        <f>COUNTIF('2月入選目錄'!$E$9,$B$6:$B$25)</f>
        <v>0</v>
      </c>
      <c r="E13" s="75">
        <f>COUNTIF('2月入選目錄'!$E$10,$B$6:$B$25)</f>
        <v>0</v>
      </c>
      <c r="F13" s="75">
        <f>COUNTIF('2月入選目錄'!$E$11,$B$6:$B$25)</f>
        <v>0</v>
      </c>
      <c r="G13" s="75">
        <f>COUNTIF('2月入選目錄'!$E$12:$E$16,$B$6:$B$25)</f>
        <v>0</v>
      </c>
      <c r="H13" s="76">
        <f>COUNTIF('2月入選目錄'!$E$17:$E$40,$B$6:$B$25)+COUNTIF('2月入選目錄'!$J$9:$J$40,$B$6:$B$25)</f>
        <v>3</v>
      </c>
      <c r="I13" s="80">
        <f t="shared" si="1"/>
        <v>3</v>
      </c>
      <c r="J13" s="81">
        <f t="shared" si="2"/>
        <v>9</v>
      </c>
      <c r="K13" s="82">
        <f t="shared" si="3"/>
        <v>0</v>
      </c>
      <c r="M13" s="34"/>
    </row>
    <row r="14" spans="1:13" ht="22.8" customHeight="1">
      <c r="A14" s="79">
        <f t="shared" si="4"/>
        <v>9</v>
      </c>
      <c r="B14" s="9" t="s">
        <v>35</v>
      </c>
      <c r="C14" s="93">
        <f>IF(B14="","",VLOOKUP(B14,'1月積分表'!$B$6:$J$25,9,0))</f>
        <v>6</v>
      </c>
      <c r="D14" s="75">
        <f>COUNTIF('2月入選目錄'!$E$9,$B$6:$B$25)</f>
        <v>0</v>
      </c>
      <c r="E14" s="75">
        <f>COUNTIF('2月入選目錄'!$E$10,$B$6:$B$25)</f>
        <v>0</v>
      </c>
      <c r="F14" s="75">
        <f>COUNTIF('2月入選目錄'!$E$11,$B$6:$B$25)</f>
        <v>0</v>
      </c>
      <c r="G14" s="75">
        <f>COUNTIF('2月入選目錄'!$E$12:$E$16,$B$6:$B$25)</f>
        <v>0</v>
      </c>
      <c r="H14" s="76">
        <f>COUNTIF('2月入選目錄'!$E$17:$E$40,$B$6:$B$25)+COUNTIF('2月入選目錄'!$J$9:$J$40,$B$6:$B$25)</f>
        <v>2</v>
      </c>
      <c r="I14" s="80">
        <f t="shared" si="1"/>
        <v>2</v>
      </c>
      <c r="J14" s="81">
        <f t="shared" si="2"/>
        <v>8</v>
      </c>
      <c r="K14" s="82">
        <f t="shared" si="3"/>
        <v>0</v>
      </c>
      <c r="M14" s="34"/>
    </row>
    <row r="15" spans="1:13" ht="22.8" customHeight="1">
      <c r="A15" s="79">
        <f t="shared" si="4"/>
        <v>10</v>
      </c>
      <c r="B15" s="6" t="s">
        <v>85</v>
      </c>
      <c r="C15" s="93">
        <f>IF(B15="","",VLOOKUP(B15,'1月積分表'!$B$6:$J$25,9,0))</f>
        <v>1</v>
      </c>
      <c r="D15" s="75">
        <f>COUNTIF('2月入選目錄'!$E$9,$B$6:$B$25)</f>
        <v>0</v>
      </c>
      <c r="E15" s="75">
        <f>COUNTIF('2月入選目錄'!$E$10,$B$6:$B$25)</f>
        <v>0</v>
      </c>
      <c r="F15" s="75">
        <f>COUNTIF('2月入選目錄'!$E$11,$B$6:$B$25)</f>
        <v>0</v>
      </c>
      <c r="G15" s="75">
        <f>COUNTIF('2月入選目錄'!$E$12:$E$16,$B$6:$B$25)</f>
        <v>0</v>
      </c>
      <c r="H15" s="76">
        <f>COUNTIF('2月入選目錄'!$E$17:$E$40,$B$6:$B$25)+COUNTIF('2月入選目錄'!$J$9:$J$40,$B$6:$B$25)</f>
        <v>5</v>
      </c>
      <c r="I15" s="80">
        <f t="shared" si="1"/>
        <v>5</v>
      </c>
      <c r="J15" s="81">
        <f t="shared" si="2"/>
        <v>6</v>
      </c>
      <c r="K15" s="82">
        <f t="shared" si="3"/>
        <v>0</v>
      </c>
      <c r="M15" s="34"/>
    </row>
    <row r="16" spans="1:13" ht="22.8" customHeight="1">
      <c r="A16" s="79">
        <f t="shared" si="4"/>
        <v>11</v>
      </c>
      <c r="B16" s="6" t="s">
        <v>155</v>
      </c>
      <c r="C16" s="93">
        <f>IF(B16="","",VLOOKUP(B16,'1月積分表'!$B$6:$J$25,9,0))</f>
        <v>0</v>
      </c>
      <c r="D16" s="75">
        <f>COUNTIF('2月入選目錄'!$E$9,$B$6:$B$25)</f>
        <v>0</v>
      </c>
      <c r="E16" s="75">
        <f>COUNTIF('2月入選目錄'!$E$10,$B$6:$B$25)</f>
        <v>0</v>
      </c>
      <c r="F16" s="75">
        <f>COUNTIF('2月入選目錄'!$E$11,$B$6:$B$25)</f>
        <v>0</v>
      </c>
      <c r="G16" s="75">
        <f>COUNTIF('2月入選目錄'!$E$12:$E$16,$B$6:$B$25)</f>
        <v>0</v>
      </c>
      <c r="H16" s="76">
        <f>COUNTIF('2月入選目錄'!$E$17:$E$40,$B$6:$B$25)+COUNTIF('2月入選目錄'!$J$9:$J$40,$B$6:$B$25)</f>
        <v>6</v>
      </c>
      <c r="I16" s="80">
        <f t="shared" si="1"/>
        <v>6</v>
      </c>
      <c r="J16" s="81">
        <f t="shared" si="2"/>
        <v>6</v>
      </c>
      <c r="K16" s="82">
        <f t="shared" si="3"/>
        <v>0</v>
      </c>
      <c r="M16" s="34"/>
    </row>
    <row r="17" spans="1:13" ht="22.8" customHeight="1">
      <c r="A17" s="79">
        <f t="shared" si="4"/>
        <v>12</v>
      </c>
      <c r="B17" s="6" t="s">
        <v>92</v>
      </c>
      <c r="C17" s="93">
        <f>IF(B17="","",VLOOKUP(B17,'1月積分表'!$B$6:$J$25,9,0))</f>
        <v>4</v>
      </c>
      <c r="D17" s="75">
        <f>COUNTIF('2月入選目錄'!$E$9,$B$6:$B$25)</f>
        <v>0</v>
      </c>
      <c r="E17" s="75">
        <f>COUNTIF('2月入選目錄'!$E$10,$B$6:$B$25)</f>
        <v>0</v>
      </c>
      <c r="F17" s="75">
        <f>COUNTIF('2月入選目錄'!$E$11,$B$6:$B$25)</f>
        <v>0</v>
      </c>
      <c r="G17" s="75">
        <f>COUNTIF('2月入選目錄'!$E$12:$E$16,$B$6:$B$25)</f>
        <v>0</v>
      </c>
      <c r="H17" s="76">
        <f>COUNTIF('2月入選目錄'!$E$17:$E$40,$B$6:$B$25)+COUNTIF('2月入選目錄'!$J$9:$J$40,$B$6:$B$25)</f>
        <v>0</v>
      </c>
      <c r="I17" s="80">
        <f t="shared" si="1"/>
        <v>0</v>
      </c>
      <c r="J17" s="81">
        <f t="shared" si="2"/>
        <v>4</v>
      </c>
      <c r="K17" s="82">
        <f t="shared" si="3"/>
        <v>0</v>
      </c>
    </row>
    <row r="18" spans="1:13" ht="22.8" customHeight="1">
      <c r="A18" s="79">
        <v>13</v>
      </c>
      <c r="B18" s="6" t="s">
        <v>95</v>
      </c>
      <c r="C18" s="93">
        <f>IF(B18="","",VLOOKUP(B18,'1月積分表'!$B$6:$J$25,9,0))</f>
        <v>2</v>
      </c>
      <c r="D18" s="75">
        <f>COUNTIF('2月入選目錄'!$E$9,$B$6:$B$25)</f>
        <v>0</v>
      </c>
      <c r="E18" s="75">
        <f>COUNTIF('2月入選目錄'!$E$10,$B$6:$B$25)</f>
        <v>0</v>
      </c>
      <c r="F18" s="75">
        <f>COUNTIF('2月入選目錄'!$E$11,$B$6:$B$25)</f>
        <v>0</v>
      </c>
      <c r="G18" s="75">
        <f>COUNTIF('2月入選目錄'!$E$12:$E$16,$B$6:$B$25)</f>
        <v>0</v>
      </c>
      <c r="H18" s="76">
        <f>COUNTIF('2月入選目錄'!$E$17:$E$40,$B$6:$B$25)+COUNTIF('2月入選目錄'!$J$9:$J$40,$B$6:$B$25)</f>
        <v>0</v>
      </c>
      <c r="I18" s="80">
        <f t="shared" ref="I18:I19" si="5">(D18*$D$4)+(E18*$E$4)+(F18*$F$4)+(G18*$G$4)+(H18*$H$4)</f>
        <v>0</v>
      </c>
      <c r="J18" s="81">
        <f t="shared" ref="J18:J19" si="6">C18+I18</f>
        <v>2</v>
      </c>
      <c r="K18" s="82">
        <f t="shared" ref="K18:K19" si="7">(D18*$D$5)+(E18*$E$5)+(F18*$F$5)+(G18*$G$5)</f>
        <v>0</v>
      </c>
      <c r="M18" s="34"/>
    </row>
    <row r="19" spans="1:13" ht="22.8" customHeight="1">
      <c r="A19" s="79">
        <v>14</v>
      </c>
      <c r="B19" s="6" t="s">
        <v>86</v>
      </c>
      <c r="C19" s="93">
        <f>IF(B19="","",VLOOKUP(B19,'1月積分表'!$B$6:$J$25,9,0))</f>
        <v>1</v>
      </c>
      <c r="D19" s="75">
        <f>COUNTIF('2月入選目錄'!$E$9,$B$6:$B$25)</f>
        <v>0</v>
      </c>
      <c r="E19" s="75">
        <f>COUNTIF('2月入選目錄'!$E$10,$B$6:$B$25)</f>
        <v>0</v>
      </c>
      <c r="F19" s="75">
        <f>COUNTIF('2月入選目錄'!$E$11,$B$6:$B$25)</f>
        <v>0</v>
      </c>
      <c r="G19" s="75">
        <f>COUNTIF('2月入選目錄'!$E$12:$E$16,$B$6:$B$25)</f>
        <v>0</v>
      </c>
      <c r="H19" s="76">
        <f>COUNTIF('2月入選目錄'!$E$17:$E$40,$B$6:$B$25)+COUNTIF('2月入選目錄'!$J$9:$J$40,$B$6:$B$25)</f>
        <v>0</v>
      </c>
      <c r="I19" s="80">
        <f t="shared" si="5"/>
        <v>0</v>
      </c>
      <c r="J19" s="81">
        <f t="shared" si="6"/>
        <v>1</v>
      </c>
      <c r="K19" s="82">
        <f t="shared" si="7"/>
        <v>0</v>
      </c>
      <c r="M19" s="34"/>
    </row>
    <row r="20" spans="1:13" ht="22.8" customHeight="1">
      <c r="A20" s="79" t="str">
        <f>IF(B20&lt;&gt;"",A19+1,"")</f>
        <v/>
      </c>
      <c r="B20" s="6"/>
      <c r="C20" s="69" t="str">
        <f>IF(B20="","",VLOOKUP(B20,'1月積分表'!$B$6:$I$25,8,0))</f>
        <v/>
      </c>
      <c r="D20" s="75"/>
      <c r="E20" s="75"/>
      <c r="F20" s="75"/>
      <c r="G20" s="75"/>
      <c r="H20" s="76"/>
      <c r="I20" s="80"/>
      <c r="J20" s="81"/>
      <c r="K20" s="82"/>
    </row>
    <row r="21" spans="1:13" ht="22.8" customHeight="1">
      <c r="A21" s="79" t="str">
        <f>IF(B21&lt;&gt;"",A20+1,"")</f>
        <v/>
      </c>
      <c r="B21" s="6"/>
      <c r="C21" s="70"/>
      <c r="D21" s="75"/>
      <c r="E21" s="75"/>
      <c r="F21" s="75"/>
      <c r="G21" s="75"/>
      <c r="H21" s="76"/>
      <c r="I21" s="80"/>
      <c r="J21" s="81"/>
      <c r="K21" s="82"/>
      <c r="M21" s="34"/>
    </row>
    <row r="22" spans="1:13" ht="22.8" customHeight="1">
      <c r="A22" s="79" t="str">
        <f>IF(B22&lt;&gt;"",A21+1,"")</f>
        <v/>
      </c>
      <c r="B22" s="35"/>
      <c r="C22" s="70"/>
      <c r="D22" s="75"/>
      <c r="E22" s="75"/>
      <c r="F22" s="75"/>
      <c r="G22" s="75"/>
      <c r="H22" s="76"/>
      <c r="I22" s="80"/>
      <c r="J22" s="81"/>
      <c r="K22" s="82"/>
      <c r="M22" s="34"/>
    </row>
    <row r="23" spans="1:13" ht="22.8" customHeight="1">
      <c r="A23" s="79" t="str">
        <f>IF(B23&lt;&gt;"",A22+1,"")</f>
        <v/>
      </c>
      <c r="B23" s="35"/>
      <c r="C23" s="70"/>
      <c r="D23" s="75"/>
      <c r="E23" s="75"/>
      <c r="F23" s="75"/>
      <c r="G23" s="75"/>
      <c r="H23" s="76"/>
      <c r="I23" s="80"/>
      <c r="J23" s="81"/>
      <c r="K23" s="82"/>
      <c r="M23" s="34"/>
    </row>
    <row r="24" spans="1:13" ht="22.8" customHeight="1">
      <c r="A24" s="79" t="str">
        <f>IF(B24&lt;&gt;"",#REF!+1,"")</f>
        <v/>
      </c>
      <c r="B24" s="36"/>
      <c r="C24" s="71"/>
      <c r="D24" s="75"/>
      <c r="E24" s="75"/>
      <c r="F24" s="75"/>
      <c r="G24" s="75"/>
      <c r="H24" s="76"/>
      <c r="I24" s="80"/>
      <c r="J24" s="81"/>
      <c r="K24" s="82"/>
    </row>
    <row r="25" spans="1:13" ht="22.8" customHeight="1" thickBot="1">
      <c r="A25" s="79" t="str">
        <f>IF(B25&lt;&gt;"",A24+1,"")</f>
        <v/>
      </c>
      <c r="B25" s="36"/>
      <c r="C25" s="71"/>
      <c r="D25" s="83"/>
      <c r="E25" s="83"/>
      <c r="F25" s="83"/>
      <c r="G25" s="83"/>
      <c r="H25" s="84"/>
      <c r="I25" s="85"/>
      <c r="J25" s="81"/>
      <c r="K25" s="82"/>
    </row>
    <row r="26" spans="1:13" ht="30" customHeight="1" thickBot="1">
      <c r="A26" s="194" t="s">
        <v>28</v>
      </c>
      <c r="B26" s="195"/>
      <c r="C26" s="86">
        <f>SUM(C6:C25)</f>
        <v>70</v>
      </c>
      <c r="D26" s="86">
        <f t="shared" ref="D26:H26" si="8">SUM(D6:D25)</f>
        <v>1</v>
      </c>
      <c r="E26" s="86">
        <f t="shared" si="8"/>
        <v>1</v>
      </c>
      <c r="F26" s="86">
        <f t="shared" si="8"/>
        <v>1</v>
      </c>
      <c r="G26" s="86">
        <f t="shared" si="8"/>
        <v>5</v>
      </c>
      <c r="H26" s="87">
        <f t="shared" si="8"/>
        <v>51</v>
      </c>
      <c r="I26" s="91">
        <f t="shared" ref="I26" si="9">SUM(I6:I25)</f>
        <v>73</v>
      </c>
      <c r="J26" s="86">
        <f t="shared" ref="J26" si="10">SUM(J6:J25)</f>
        <v>143</v>
      </c>
      <c r="K26" s="92">
        <f t="shared" ref="K26" si="11">SUM(K6:K25)</f>
        <v>75</v>
      </c>
    </row>
    <row r="27" spans="1:13" s="46" customFormat="1" ht="22.2">
      <c r="A27" s="44" t="s">
        <v>29</v>
      </c>
      <c r="B27" s="45"/>
      <c r="C27" s="45"/>
      <c r="D27" s="45"/>
      <c r="E27" s="45"/>
      <c r="F27" s="45"/>
      <c r="G27" s="45"/>
      <c r="H27" s="45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A3776-7B9E-4E07-8233-4B2F732B071E}">
  <dimension ref="A1:K45"/>
  <sheetViews>
    <sheetView topLeftCell="A4" workbookViewId="0">
      <selection activeCell="H18" sqref="H18:I18"/>
    </sheetView>
  </sheetViews>
  <sheetFormatPr defaultRowHeight="16.2"/>
  <cols>
    <col min="1" max="1" width="3.77734375" style="90" customWidth="1"/>
    <col min="2" max="2" width="6.88671875" style="88" customWidth="1"/>
    <col min="3" max="3" width="5.21875" style="88" customWidth="1"/>
    <col min="4" max="4" width="17.44140625" style="88" customWidth="1"/>
    <col min="5" max="5" width="10.77734375" style="88" customWidth="1"/>
    <col min="6" max="6" width="3.77734375" style="90" customWidth="1"/>
    <col min="7" max="7" width="6.88671875" style="88" customWidth="1"/>
    <col min="8" max="8" width="5.21875" style="88" customWidth="1"/>
    <col min="9" max="9" width="18.6640625" style="88" customWidth="1"/>
    <col min="10" max="10" width="10.88671875" style="88" customWidth="1"/>
    <col min="11" max="11" width="15.21875" style="88" customWidth="1"/>
    <col min="12" max="255" width="8.88671875" style="88"/>
    <col min="256" max="256" width="7.33203125" style="88" customWidth="1"/>
    <col min="257" max="257" width="10.33203125" style="88" customWidth="1"/>
    <col min="258" max="258" width="12.77734375" style="88" customWidth="1"/>
    <col min="259" max="259" width="15.44140625" style="88" customWidth="1"/>
    <col min="260" max="260" width="7.33203125" style="88" customWidth="1"/>
    <col min="261" max="261" width="9.44140625" style="88" customWidth="1"/>
    <col min="262" max="262" width="14.109375" style="88" customWidth="1"/>
    <col min="263" max="263" width="15.44140625" style="88" customWidth="1"/>
    <col min="264" max="264" width="15.21875" style="88" customWidth="1"/>
    <col min="265" max="266" width="8.88671875" style="88"/>
    <col min="267" max="267" width="24.109375" style="88" customWidth="1"/>
    <col min="268" max="511" width="8.88671875" style="88"/>
    <col min="512" max="512" width="7.33203125" style="88" customWidth="1"/>
    <col min="513" max="513" width="10.33203125" style="88" customWidth="1"/>
    <col min="514" max="514" width="12.77734375" style="88" customWidth="1"/>
    <col min="515" max="515" width="15.44140625" style="88" customWidth="1"/>
    <col min="516" max="516" width="7.33203125" style="88" customWidth="1"/>
    <col min="517" max="517" width="9.44140625" style="88" customWidth="1"/>
    <col min="518" max="518" width="14.109375" style="88" customWidth="1"/>
    <col min="519" max="519" width="15.44140625" style="88" customWidth="1"/>
    <col min="520" max="520" width="15.21875" style="88" customWidth="1"/>
    <col min="521" max="522" width="8.88671875" style="88"/>
    <col min="523" max="523" width="24.109375" style="88" customWidth="1"/>
    <col min="524" max="767" width="8.88671875" style="88"/>
    <col min="768" max="768" width="7.33203125" style="88" customWidth="1"/>
    <col min="769" max="769" width="10.33203125" style="88" customWidth="1"/>
    <col min="770" max="770" width="12.77734375" style="88" customWidth="1"/>
    <col min="771" max="771" width="15.44140625" style="88" customWidth="1"/>
    <col min="772" max="772" width="7.33203125" style="88" customWidth="1"/>
    <col min="773" max="773" width="9.44140625" style="88" customWidth="1"/>
    <col min="774" max="774" width="14.109375" style="88" customWidth="1"/>
    <col min="775" max="775" width="15.44140625" style="88" customWidth="1"/>
    <col min="776" max="776" width="15.21875" style="88" customWidth="1"/>
    <col min="777" max="778" width="8.88671875" style="88"/>
    <col min="779" max="779" width="24.109375" style="88" customWidth="1"/>
    <col min="780" max="1023" width="8.88671875" style="88"/>
    <col min="1024" max="1024" width="7.33203125" style="88" customWidth="1"/>
    <col min="1025" max="1025" width="10.33203125" style="88" customWidth="1"/>
    <col min="1026" max="1026" width="12.77734375" style="88" customWidth="1"/>
    <col min="1027" max="1027" width="15.44140625" style="88" customWidth="1"/>
    <col min="1028" max="1028" width="7.33203125" style="88" customWidth="1"/>
    <col min="1029" max="1029" width="9.44140625" style="88" customWidth="1"/>
    <col min="1030" max="1030" width="14.109375" style="88" customWidth="1"/>
    <col min="1031" max="1031" width="15.44140625" style="88" customWidth="1"/>
    <col min="1032" max="1032" width="15.21875" style="88" customWidth="1"/>
    <col min="1033" max="1034" width="8.88671875" style="88"/>
    <col min="1035" max="1035" width="24.109375" style="88" customWidth="1"/>
    <col min="1036" max="1279" width="8.88671875" style="88"/>
    <col min="1280" max="1280" width="7.33203125" style="88" customWidth="1"/>
    <col min="1281" max="1281" width="10.33203125" style="88" customWidth="1"/>
    <col min="1282" max="1282" width="12.77734375" style="88" customWidth="1"/>
    <col min="1283" max="1283" width="15.44140625" style="88" customWidth="1"/>
    <col min="1284" max="1284" width="7.33203125" style="88" customWidth="1"/>
    <col min="1285" max="1285" width="9.44140625" style="88" customWidth="1"/>
    <col min="1286" max="1286" width="14.109375" style="88" customWidth="1"/>
    <col min="1287" max="1287" width="15.44140625" style="88" customWidth="1"/>
    <col min="1288" max="1288" width="15.21875" style="88" customWidth="1"/>
    <col min="1289" max="1290" width="8.88671875" style="88"/>
    <col min="1291" max="1291" width="24.109375" style="88" customWidth="1"/>
    <col min="1292" max="1535" width="8.88671875" style="88"/>
    <col min="1536" max="1536" width="7.33203125" style="88" customWidth="1"/>
    <col min="1537" max="1537" width="10.33203125" style="88" customWidth="1"/>
    <col min="1538" max="1538" width="12.77734375" style="88" customWidth="1"/>
    <col min="1539" max="1539" width="15.44140625" style="88" customWidth="1"/>
    <col min="1540" max="1540" width="7.33203125" style="88" customWidth="1"/>
    <col min="1541" max="1541" width="9.44140625" style="88" customWidth="1"/>
    <col min="1542" max="1542" width="14.109375" style="88" customWidth="1"/>
    <col min="1543" max="1543" width="15.44140625" style="88" customWidth="1"/>
    <col min="1544" max="1544" width="15.21875" style="88" customWidth="1"/>
    <col min="1545" max="1546" width="8.88671875" style="88"/>
    <col min="1547" max="1547" width="24.109375" style="88" customWidth="1"/>
    <col min="1548" max="1791" width="8.88671875" style="88"/>
    <col min="1792" max="1792" width="7.33203125" style="88" customWidth="1"/>
    <col min="1793" max="1793" width="10.33203125" style="88" customWidth="1"/>
    <col min="1794" max="1794" width="12.77734375" style="88" customWidth="1"/>
    <col min="1795" max="1795" width="15.44140625" style="88" customWidth="1"/>
    <col min="1796" max="1796" width="7.33203125" style="88" customWidth="1"/>
    <col min="1797" max="1797" width="9.44140625" style="88" customWidth="1"/>
    <col min="1798" max="1798" width="14.109375" style="88" customWidth="1"/>
    <col min="1799" max="1799" width="15.44140625" style="88" customWidth="1"/>
    <col min="1800" max="1800" width="15.21875" style="88" customWidth="1"/>
    <col min="1801" max="1802" width="8.88671875" style="88"/>
    <col min="1803" max="1803" width="24.109375" style="88" customWidth="1"/>
    <col min="1804" max="2047" width="8.88671875" style="88"/>
    <col min="2048" max="2048" width="7.33203125" style="88" customWidth="1"/>
    <col min="2049" max="2049" width="10.33203125" style="88" customWidth="1"/>
    <col min="2050" max="2050" width="12.77734375" style="88" customWidth="1"/>
    <col min="2051" max="2051" width="15.44140625" style="88" customWidth="1"/>
    <col min="2052" max="2052" width="7.33203125" style="88" customWidth="1"/>
    <col min="2053" max="2053" width="9.44140625" style="88" customWidth="1"/>
    <col min="2054" max="2054" width="14.109375" style="88" customWidth="1"/>
    <col min="2055" max="2055" width="15.44140625" style="88" customWidth="1"/>
    <col min="2056" max="2056" width="15.21875" style="88" customWidth="1"/>
    <col min="2057" max="2058" width="8.88671875" style="88"/>
    <col min="2059" max="2059" width="24.109375" style="88" customWidth="1"/>
    <col min="2060" max="2303" width="8.88671875" style="88"/>
    <col min="2304" max="2304" width="7.33203125" style="88" customWidth="1"/>
    <col min="2305" max="2305" width="10.33203125" style="88" customWidth="1"/>
    <col min="2306" max="2306" width="12.77734375" style="88" customWidth="1"/>
    <col min="2307" max="2307" width="15.44140625" style="88" customWidth="1"/>
    <col min="2308" max="2308" width="7.33203125" style="88" customWidth="1"/>
    <col min="2309" max="2309" width="9.44140625" style="88" customWidth="1"/>
    <col min="2310" max="2310" width="14.109375" style="88" customWidth="1"/>
    <col min="2311" max="2311" width="15.44140625" style="88" customWidth="1"/>
    <col min="2312" max="2312" width="15.21875" style="88" customWidth="1"/>
    <col min="2313" max="2314" width="8.88671875" style="88"/>
    <col min="2315" max="2315" width="24.109375" style="88" customWidth="1"/>
    <col min="2316" max="2559" width="8.88671875" style="88"/>
    <col min="2560" max="2560" width="7.33203125" style="88" customWidth="1"/>
    <col min="2561" max="2561" width="10.33203125" style="88" customWidth="1"/>
    <col min="2562" max="2562" width="12.77734375" style="88" customWidth="1"/>
    <col min="2563" max="2563" width="15.44140625" style="88" customWidth="1"/>
    <col min="2564" max="2564" width="7.33203125" style="88" customWidth="1"/>
    <col min="2565" max="2565" width="9.44140625" style="88" customWidth="1"/>
    <col min="2566" max="2566" width="14.109375" style="88" customWidth="1"/>
    <col min="2567" max="2567" width="15.44140625" style="88" customWidth="1"/>
    <col min="2568" max="2568" width="15.21875" style="88" customWidth="1"/>
    <col min="2569" max="2570" width="8.88671875" style="88"/>
    <col min="2571" max="2571" width="24.109375" style="88" customWidth="1"/>
    <col min="2572" max="2815" width="8.88671875" style="88"/>
    <col min="2816" max="2816" width="7.33203125" style="88" customWidth="1"/>
    <col min="2817" max="2817" width="10.33203125" style="88" customWidth="1"/>
    <col min="2818" max="2818" width="12.77734375" style="88" customWidth="1"/>
    <col min="2819" max="2819" width="15.44140625" style="88" customWidth="1"/>
    <col min="2820" max="2820" width="7.33203125" style="88" customWidth="1"/>
    <col min="2821" max="2821" width="9.44140625" style="88" customWidth="1"/>
    <col min="2822" max="2822" width="14.109375" style="88" customWidth="1"/>
    <col min="2823" max="2823" width="15.44140625" style="88" customWidth="1"/>
    <col min="2824" max="2824" width="15.21875" style="88" customWidth="1"/>
    <col min="2825" max="2826" width="8.88671875" style="88"/>
    <col min="2827" max="2827" width="24.109375" style="88" customWidth="1"/>
    <col min="2828" max="3071" width="8.88671875" style="88"/>
    <col min="3072" max="3072" width="7.33203125" style="88" customWidth="1"/>
    <col min="3073" max="3073" width="10.33203125" style="88" customWidth="1"/>
    <col min="3074" max="3074" width="12.77734375" style="88" customWidth="1"/>
    <col min="3075" max="3075" width="15.44140625" style="88" customWidth="1"/>
    <col min="3076" max="3076" width="7.33203125" style="88" customWidth="1"/>
    <col min="3077" max="3077" width="9.44140625" style="88" customWidth="1"/>
    <col min="3078" max="3078" width="14.109375" style="88" customWidth="1"/>
    <col min="3079" max="3079" width="15.44140625" style="88" customWidth="1"/>
    <col min="3080" max="3080" width="15.21875" style="88" customWidth="1"/>
    <col min="3081" max="3082" width="8.88671875" style="88"/>
    <col min="3083" max="3083" width="24.109375" style="88" customWidth="1"/>
    <col min="3084" max="3327" width="8.88671875" style="88"/>
    <col min="3328" max="3328" width="7.33203125" style="88" customWidth="1"/>
    <col min="3329" max="3329" width="10.33203125" style="88" customWidth="1"/>
    <col min="3330" max="3330" width="12.77734375" style="88" customWidth="1"/>
    <col min="3331" max="3331" width="15.44140625" style="88" customWidth="1"/>
    <col min="3332" max="3332" width="7.33203125" style="88" customWidth="1"/>
    <col min="3333" max="3333" width="9.44140625" style="88" customWidth="1"/>
    <col min="3334" max="3334" width="14.109375" style="88" customWidth="1"/>
    <col min="3335" max="3335" width="15.44140625" style="88" customWidth="1"/>
    <col min="3336" max="3336" width="15.21875" style="88" customWidth="1"/>
    <col min="3337" max="3338" width="8.88671875" style="88"/>
    <col min="3339" max="3339" width="24.109375" style="88" customWidth="1"/>
    <col min="3340" max="3583" width="8.88671875" style="88"/>
    <col min="3584" max="3584" width="7.33203125" style="88" customWidth="1"/>
    <col min="3585" max="3585" width="10.33203125" style="88" customWidth="1"/>
    <col min="3586" max="3586" width="12.77734375" style="88" customWidth="1"/>
    <col min="3587" max="3587" width="15.44140625" style="88" customWidth="1"/>
    <col min="3588" max="3588" width="7.33203125" style="88" customWidth="1"/>
    <col min="3589" max="3589" width="9.44140625" style="88" customWidth="1"/>
    <col min="3590" max="3590" width="14.109375" style="88" customWidth="1"/>
    <col min="3591" max="3591" width="15.44140625" style="88" customWidth="1"/>
    <col min="3592" max="3592" width="15.21875" style="88" customWidth="1"/>
    <col min="3593" max="3594" width="8.88671875" style="88"/>
    <col min="3595" max="3595" width="24.109375" style="88" customWidth="1"/>
    <col min="3596" max="3839" width="8.88671875" style="88"/>
    <col min="3840" max="3840" width="7.33203125" style="88" customWidth="1"/>
    <col min="3841" max="3841" width="10.33203125" style="88" customWidth="1"/>
    <col min="3842" max="3842" width="12.77734375" style="88" customWidth="1"/>
    <col min="3843" max="3843" width="15.44140625" style="88" customWidth="1"/>
    <col min="3844" max="3844" width="7.33203125" style="88" customWidth="1"/>
    <col min="3845" max="3845" width="9.44140625" style="88" customWidth="1"/>
    <col min="3846" max="3846" width="14.109375" style="88" customWidth="1"/>
    <col min="3847" max="3847" width="15.44140625" style="88" customWidth="1"/>
    <col min="3848" max="3848" width="15.21875" style="88" customWidth="1"/>
    <col min="3849" max="3850" width="8.88671875" style="88"/>
    <col min="3851" max="3851" width="24.109375" style="88" customWidth="1"/>
    <col min="3852" max="4095" width="8.88671875" style="88"/>
    <col min="4096" max="4096" width="7.33203125" style="88" customWidth="1"/>
    <col min="4097" max="4097" width="10.33203125" style="88" customWidth="1"/>
    <col min="4098" max="4098" width="12.77734375" style="88" customWidth="1"/>
    <col min="4099" max="4099" width="15.44140625" style="88" customWidth="1"/>
    <col min="4100" max="4100" width="7.33203125" style="88" customWidth="1"/>
    <col min="4101" max="4101" width="9.44140625" style="88" customWidth="1"/>
    <col min="4102" max="4102" width="14.109375" style="88" customWidth="1"/>
    <col min="4103" max="4103" width="15.44140625" style="88" customWidth="1"/>
    <col min="4104" max="4104" width="15.21875" style="88" customWidth="1"/>
    <col min="4105" max="4106" width="8.88671875" style="88"/>
    <col min="4107" max="4107" width="24.109375" style="88" customWidth="1"/>
    <col min="4108" max="4351" width="8.88671875" style="88"/>
    <col min="4352" max="4352" width="7.33203125" style="88" customWidth="1"/>
    <col min="4353" max="4353" width="10.33203125" style="88" customWidth="1"/>
    <col min="4354" max="4354" width="12.77734375" style="88" customWidth="1"/>
    <col min="4355" max="4355" width="15.44140625" style="88" customWidth="1"/>
    <col min="4356" max="4356" width="7.33203125" style="88" customWidth="1"/>
    <col min="4357" max="4357" width="9.44140625" style="88" customWidth="1"/>
    <col min="4358" max="4358" width="14.109375" style="88" customWidth="1"/>
    <col min="4359" max="4359" width="15.44140625" style="88" customWidth="1"/>
    <col min="4360" max="4360" width="15.21875" style="88" customWidth="1"/>
    <col min="4361" max="4362" width="8.88671875" style="88"/>
    <col min="4363" max="4363" width="24.109375" style="88" customWidth="1"/>
    <col min="4364" max="4607" width="8.88671875" style="88"/>
    <col min="4608" max="4608" width="7.33203125" style="88" customWidth="1"/>
    <col min="4609" max="4609" width="10.33203125" style="88" customWidth="1"/>
    <col min="4610" max="4610" width="12.77734375" style="88" customWidth="1"/>
    <col min="4611" max="4611" width="15.44140625" style="88" customWidth="1"/>
    <col min="4612" max="4612" width="7.33203125" style="88" customWidth="1"/>
    <col min="4613" max="4613" width="9.44140625" style="88" customWidth="1"/>
    <col min="4614" max="4614" width="14.109375" style="88" customWidth="1"/>
    <col min="4615" max="4615" width="15.44140625" style="88" customWidth="1"/>
    <col min="4616" max="4616" width="15.21875" style="88" customWidth="1"/>
    <col min="4617" max="4618" width="8.88671875" style="88"/>
    <col min="4619" max="4619" width="24.109375" style="88" customWidth="1"/>
    <col min="4620" max="4863" width="8.88671875" style="88"/>
    <col min="4864" max="4864" width="7.33203125" style="88" customWidth="1"/>
    <col min="4865" max="4865" width="10.33203125" style="88" customWidth="1"/>
    <col min="4866" max="4866" width="12.77734375" style="88" customWidth="1"/>
    <col min="4867" max="4867" width="15.44140625" style="88" customWidth="1"/>
    <col min="4868" max="4868" width="7.33203125" style="88" customWidth="1"/>
    <col min="4869" max="4869" width="9.44140625" style="88" customWidth="1"/>
    <col min="4870" max="4870" width="14.109375" style="88" customWidth="1"/>
    <col min="4871" max="4871" width="15.44140625" style="88" customWidth="1"/>
    <col min="4872" max="4872" width="15.21875" style="88" customWidth="1"/>
    <col min="4873" max="4874" width="8.88671875" style="88"/>
    <col min="4875" max="4875" width="24.109375" style="88" customWidth="1"/>
    <col min="4876" max="5119" width="8.88671875" style="88"/>
    <col min="5120" max="5120" width="7.33203125" style="88" customWidth="1"/>
    <col min="5121" max="5121" width="10.33203125" style="88" customWidth="1"/>
    <col min="5122" max="5122" width="12.77734375" style="88" customWidth="1"/>
    <col min="5123" max="5123" width="15.44140625" style="88" customWidth="1"/>
    <col min="5124" max="5124" width="7.33203125" style="88" customWidth="1"/>
    <col min="5125" max="5125" width="9.44140625" style="88" customWidth="1"/>
    <col min="5126" max="5126" width="14.109375" style="88" customWidth="1"/>
    <col min="5127" max="5127" width="15.44140625" style="88" customWidth="1"/>
    <col min="5128" max="5128" width="15.21875" style="88" customWidth="1"/>
    <col min="5129" max="5130" width="8.88671875" style="88"/>
    <col min="5131" max="5131" width="24.109375" style="88" customWidth="1"/>
    <col min="5132" max="5375" width="8.88671875" style="88"/>
    <col min="5376" max="5376" width="7.33203125" style="88" customWidth="1"/>
    <col min="5377" max="5377" width="10.33203125" style="88" customWidth="1"/>
    <col min="5378" max="5378" width="12.77734375" style="88" customWidth="1"/>
    <col min="5379" max="5379" width="15.44140625" style="88" customWidth="1"/>
    <col min="5380" max="5380" width="7.33203125" style="88" customWidth="1"/>
    <col min="5381" max="5381" width="9.44140625" style="88" customWidth="1"/>
    <col min="5382" max="5382" width="14.109375" style="88" customWidth="1"/>
    <col min="5383" max="5383" width="15.44140625" style="88" customWidth="1"/>
    <col min="5384" max="5384" width="15.21875" style="88" customWidth="1"/>
    <col min="5385" max="5386" width="8.88671875" style="88"/>
    <col min="5387" max="5387" width="24.109375" style="88" customWidth="1"/>
    <col min="5388" max="5631" width="8.88671875" style="88"/>
    <col min="5632" max="5632" width="7.33203125" style="88" customWidth="1"/>
    <col min="5633" max="5633" width="10.33203125" style="88" customWidth="1"/>
    <col min="5634" max="5634" width="12.77734375" style="88" customWidth="1"/>
    <col min="5635" max="5635" width="15.44140625" style="88" customWidth="1"/>
    <col min="5636" max="5636" width="7.33203125" style="88" customWidth="1"/>
    <col min="5637" max="5637" width="9.44140625" style="88" customWidth="1"/>
    <col min="5638" max="5638" width="14.109375" style="88" customWidth="1"/>
    <col min="5639" max="5639" width="15.44140625" style="88" customWidth="1"/>
    <col min="5640" max="5640" width="15.21875" style="88" customWidth="1"/>
    <col min="5641" max="5642" width="8.88671875" style="88"/>
    <col min="5643" max="5643" width="24.109375" style="88" customWidth="1"/>
    <col min="5644" max="5887" width="8.88671875" style="88"/>
    <col min="5888" max="5888" width="7.33203125" style="88" customWidth="1"/>
    <col min="5889" max="5889" width="10.33203125" style="88" customWidth="1"/>
    <col min="5890" max="5890" width="12.77734375" style="88" customWidth="1"/>
    <col min="5891" max="5891" width="15.44140625" style="88" customWidth="1"/>
    <col min="5892" max="5892" width="7.33203125" style="88" customWidth="1"/>
    <col min="5893" max="5893" width="9.44140625" style="88" customWidth="1"/>
    <col min="5894" max="5894" width="14.109375" style="88" customWidth="1"/>
    <col min="5895" max="5895" width="15.44140625" style="88" customWidth="1"/>
    <col min="5896" max="5896" width="15.21875" style="88" customWidth="1"/>
    <col min="5897" max="5898" width="8.88671875" style="88"/>
    <col min="5899" max="5899" width="24.109375" style="88" customWidth="1"/>
    <col min="5900" max="6143" width="8.88671875" style="88"/>
    <col min="6144" max="6144" width="7.33203125" style="88" customWidth="1"/>
    <col min="6145" max="6145" width="10.33203125" style="88" customWidth="1"/>
    <col min="6146" max="6146" width="12.77734375" style="88" customWidth="1"/>
    <col min="6147" max="6147" width="15.44140625" style="88" customWidth="1"/>
    <col min="6148" max="6148" width="7.33203125" style="88" customWidth="1"/>
    <col min="6149" max="6149" width="9.44140625" style="88" customWidth="1"/>
    <col min="6150" max="6150" width="14.109375" style="88" customWidth="1"/>
    <col min="6151" max="6151" width="15.44140625" style="88" customWidth="1"/>
    <col min="6152" max="6152" width="15.21875" style="88" customWidth="1"/>
    <col min="6153" max="6154" width="8.88671875" style="88"/>
    <col min="6155" max="6155" width="24.109375" style="88" customWidth="1"/>
    <col min="6156" max="6399" width="8.88671875" style="88"/>
    <col min="6400" max="6400" width="7.33203125" style="88" customWidth="1"/>
    <col min="6401" max="6401" width="10.33203125" style="88" customWidth="1"/>
    <col min="6402" max="6402" width="12.77734375" style="88" customWidth="1"/>
    <col min="6403" max="6403" width="15.44140625" style="88" customWidth="1"/>
    <col min="6404" max="6404" width="7.33203125" style="88" customWidth="1"/>
    <col min="6405" max="6405" width="9.44140625" style="88" customWidth="1"/>
    <col min="6406" max="6406" width="14.109375" style="88" customWidth="1"/>
    <col min="6407" max="6407" width="15.44140625" style="88" customWidth="1"/>
    <col min="6408" max="6408" width="15.21875" style="88" customWidth="1"/>
    <col min="6409" max="6410" width="8.88671875" style="88"/>
    <col min="6411" max="6411" width="24.109375" style="88" customWidth="1"/>
    <col min="6412" max="6655" width="8.88671875" style="88"/>
    <col min="6656" max="6656" width="7.33203125" style="88" customWidth="1"/>
    <col min="6657" max="6657" width="10.33203125" style="88" customWidth="1"/>
    <col min="6658" max="6658" width="12.77734375" style="88" customWidth="1"/>
    <col min="6659" max="6659" width="15.44140625" style="88" customWidth="1"/>
    <col min="6660" max="6660" width="7.33203125" style="88" customWidth="1"/>
    <col min="6661" max="6661" width="9.44140625" style="88" customWidth="1"/>
    <col min="6662" max="6662" width="14.109375" style="88" customWidth="1"/>
    <col min="6663" max="6663" width="15.44140625" style="88" customWidth="1"/>
    <col min="6664" max="6664" width="15.21875" style="88" customWidth="1"/>
    <col min="6665" max="6666" width="8.88671875" style="88"/>
    <col min="6667" max="6667" width="24.109375" style="88" customWidth="1"/>
    <col min="6668" max="6911" width="8.88671875" style="88"/>
    <col min="6912" max="6912" width="7.33203125" style="88" customWidth="1"/>
    <col min="6913" max="6913" width="10.33203125" style="88" customWidth="1"/>
    <col min="6914" max="6914" width="12.77734375" style="88" customWidth="1"/>
    <col min="6915" max="6915" width="15.44140625" style="88" customWidth="1"/>
    <col min="6916" max="6916" width="7.33203125" style="88" customWidth="1"/>
    <col min="6917" max="6917" width="9.44140625" style="88" customWidth="1"/>
    <col min="6918" max="6918" width="14.109375" style="88" customWidth="1"/>
    <col min="6919" max="6919" width="15.44140625" style="88" customWidth="1"/>
    <col min="6920" max="6920" width="15.21875" style="88" customWidth="1"/>
    <col min="6921" max="6922" width="8.88671875" style="88"/>
    <col min="6923" max="6923" width="24.109375" style="88" customWidth="1"/>
    <col min="6924" max="7167" width="8.88671875" style="88"/>
    <col min="7168" max="7168" width="7.33203125" style="88" customWidth="1"/>
    <col min="7169" max="7169" width="10.33203125" style="88" customWidth="1"/>
    <col min="7170" max="7170" width="12.77734375" style="88" customWidth="1"/>
    <col min="7171" max="7171" width="15.44140625" style="88" customWidth="1"/>
    <col min="7172" max="7172" width="7.33203125" style="88" customWidth="1"/>
    <col min="7173" max="7173" width="9.44140625" style="88" customWidth="1"/>
    <col min="7174" max="7174" width="14.109375" style="88" customWidth="1"/>
    <col min="7175" max="7175" width="15.44140625" style="88" customWidth="1"/>
    <col min="7176" max="7176" width="15.21875" style="88" customWidth="1"/>
    <col min="7177" max="7178" width="8.88671875" style="88"/>
    <col min="7179" max="7179" width="24.109375" style="88" customWidth="1"/>
    <col min="7180" max="7423" width="8.88671875" style="88"/>
    <col min="7424" max="7424" width="7.33203125" style="88" customWidth="1"/>
    <col min="7425" max="7425" width="10.33203125" style="88" customWidth="1"/>
    <col min="7426" max="7426" width="12.77734375" style="88" customWidth="1"/>
    <col min="7427" max="7427" width="15.44140625" style="88" customWidth="1"/>
    <col min="7428" max="7428" width="7.33203125" style="88" customWidth="1"/>
    <col min="7429" max="7429" width="9.44140625" style="88" customWidth="1"/>
    <col min="7430" max="7430" width="14.109375" style="88" customWidth="1"/>
    <col min="7431" max="7431" width="15.44140625" style="88" customWidth="1"/>
    <col min="7432" max="7432" width="15.21875" style="88" customWidth="1"/>
    <col min="7433" max="7434" width="8.88671875" style="88"/>
    <col min="7435" max="7435" width="24.109375" style="88" customWidth="1"/>
    <col min="7436" max="7679" width="8.88671875" style="88"/>
    <col min="7680" max="7680" width="7.33203125" style="88" customWidth="1"/>
    <col min="7681" max="7681" width="10.33203125" style="88" customWidth="1"/>
    <col min="7682" max="7682" width="12.77734375" style="88" customWidth="1"/>
    <col min="7683" max="7683" width="15.44140625" style="88" customWidth="1"/>
    <col min="7684" max="7684" width="7.33203125" style="88" customWidth="1"/>
    <col min="7685" max="7685" width="9.44140625" style="88" customWidth="1"/>
    <col min="7686" max="7686" width="14.109375" style="88" customWidth="1"/>
    <col min="7687" max="7687" width="15.44140625" style="88" customWidth="1"/>
    <col min="7688" max="7688" width="15.21875" style="88" customWidth="1"/>
    <col min="7689" max="7690" width="8.88671875" style="88"/>
    <col min="7691" max="7691" width="24.109375" style="88" customWidth="1"/>
    <col min="7692" max="7935" width="8.88671875" style="88"/>
    <col min="7936" max="7936" width="7.33203125" style="88" customWidth="1"/>
    <col min="7937" max="7937" width="10.33203125" style="88" customWidth="1"/>
    <col min="7938" max="7938" width="12.77734375" style="88" customWidth="1"/>
    <col min="7939" max="7939" width="15.44140625" style="88" customWidth="1"/>
    <col min="7940" max="7940" width="7.33203125" style="88" customWidth="1"/>
    <col min="7941" max="7941" width="9.44140625" style="88" customWidth="1"/>
    <col min="7942" max="7942" width="14.109375" style="88" customWidth="1"/>
    <col min="7943" max="7943" width="15.44140625" style="88" customWidth="1"/>
    <col min="7944" max="7944" width="15.21875" style="88" customWidth="1"/>
    <col min="7945" max="7946" width="8.88671875" style="88"/>
    <col min="7947" max="7947" width="24.109375" style="88" customWidth="1"/>
    <col min="7948" max="8191" width="8.88671875" style="88"/>
    <col min="8192" max="8192" width="7.33203125" style="88" customWidth="1"/>
    <col min="8193" max="8193" width="10.33203125" style="88" customWidth="1"/>
    <col min="8194" max="8194" width="12.77734375" style="88" customWidth="1"/>
    <col min="8195" max="8195" width="15.44140625" style="88" customWidth="1"/>
    <col min="8196" max="8196" width="7.33203125" style="88" customWidth="1"/>
    <col min="8197" max="8197" width="9.44140625" style="88" customWidth="1"/>
    <col min="8198" max="8198" width="14.109375" style="88" customWidth="1"/>
    <col min="8199" max="8199" width="15.44140625" style="88" customWidth="1"/>
    <col min="8200" max="8200" width="15.21875" style="88" customWidth="1"/>
    <col min="8201" max="8202" width="8.88671875" style="88"/>
    <col min="8203" max="8203" width="24.109375" style="88" customWidth="1"/>
    <col min="8204" max="8447" width="8.88671875" style="88"/>
    <col min="8448" max="8448" width="7.33203125" style="88" customWidth="1"/>
    <col min="8449" max="8449" width="10.33203125" style="88" customWidth="1"/>
    <col min="8450" max="8450" width="12.77734375" style="88" customWidth="1"/>
    <col min="8451" max="8451" width="15.44140625" style="88" customWidth="1"/>
    <col min="8452" max="8452" width="7.33203125" style="88" customWidth="1"/>
    <col min="8453" max="8453" width="9.44140625" style="88" customWidth="1"/>
    <col min="8454" max="8454" width="14.109375" style="88" customWidth="1"/>
    <col min="8455" max="8455" width="15.44140625" style="88" customWidth="1"/>
    <col min="8456" max="8456" width="15.21875" style="88" customWidth="1"/>
    <col min="8457" max="8458" width="8.88671875" style="88"/>
    <col min="8459" max="8459" width="24.109375" style="88" customWidth="1"/>
    <col min="8460" max="8703" width="8.88671875" style="88"/>
    <col min="8704" max="8704" width="7.33203125" style="88" customWidth="1"/>
    <col min="8705" max="8705" width="10.33203125" style="88" customWidth="1"/>
    <col min="8706" max="8706" width="12.77734375" style="88" customWidth="1"/>
    <col min="8707" max="8707" width="15.44140625" style="88" customWidth="1"/>
    <col min="8708" max="8708" width="7.33203125" style="88" customWidth="1"/>
    <col min="8709" max="8709" width="9.44140625" style="88" customWidth="1"/>
    <col min="8710" max="8710" width="14.109375" style="88" customWidth="1"/>
    <col min="8711" max="8711" width="15.44140625" style="88" customWidth="1"/>
    <col min="8712" max="8712" width="15.21875" style="88" customWidth="1"/>
    <col min="8713" max="8714" width="8.88671875" style="88"/>
    <col min="8715" max="8715" width="24.109375" style="88" customWidth="1"/>
    <col min="8716" max="8959" width="8.88671875" style="88"/>
    <col min="8960" max="8960" width="7.33203125" style="88" customWidth="1"/>
    <col min="8961" max="8961" width="10.33203125" style="88" customWidth="1"/>
    <col min="8962" max="8962" width="12.77734375" style="88" customWidth="1"/>
    <col min="8963" max="8963" width="15.44140625" style="88" customWidth="1"/>
    <col min="8964" max="8964" width="7.33203125" style="88" customWidth="1"/>
    <col min="8965" max="8965" width="9.44140625" style="88" customWidth="1"/>
    <col min="8966" max="8966" width="14.109375" style="88" customWidth="1"/>
    <col min="8967" max="8967" width="15.44140625" style="88" customWidth="1"/>
    <col min="8968" max="8968" width="15.21875" style="88" customWidth="1"/>
    <col min="8969" max="8970" width="8.88671875" style="88"/>
    <col min="8971" max="8971" width="24.109375" style="88" customWidth="1"/>
    <col min="8972" max="9215" width="8.88671875" style="88"/>
    <col min="9216" max="9216" width="7.33203125" style="88" customWidth="1"/>
    <col min="9217" max="9217" width="10.33203125" style="88" customWidth="1"/>
    <col min="9218" max="9218" width="12.77734375" style="88" customWidth="1"/>
    <col min="9219" max="9219" width="15.44140625" style="88" customWidth="1"/>
    <col min="9220" max="9220" width="7.33203125" style="88" customWidth="1"/>
    <col min="9221" max="9221" width="9.44140625" style="88" customWidth="1"/>
    <col min="9222" max="9222" width="14.109375" style="88" customWidth="1"/>
    <col min="9223" max="9223" width="15.44140625" style="88" customWidth="1"/>
    <col min="9224" max="9224" width="15.21875" style="88" customWidth="1"/>
    <col min="9225" max="9226" width="8.88671875" style="88"/>
    <col min="9227" max="9227" width="24.109375" style="88" customWidth="1"/>
    <col min="9228" max="9471" width="8.88671875" style="88"/>
    <col min="9472" max="9472" width="7.33203125" style="88" customWidth="1"/>
    <col min="9473" max="9473" width="10.33203125" style="88" customWidth="1"/>
    <col min="9474" max="9474" width="12.77734375" style="88" customWidth="1"/>
    <col min="9475" max="9475" width="15.44140625" style="88" customWidth="1"/>
    <col min="9476" max="9476" width="7.33203125" style="88" customWidth="1"/>
    <col min="9477" max="9477" width="9.44140625" style="88" customWidth="1"/>
    <col min="9478" max="9478" width="14.109375" style="88" customWidth="1"/>
    <col min="9479" max="9479" width="15.44140625" style="88" customWidth="1"/>
    <col min="9480" max="9480" width="15.21875" style="88" customWidth="1"/>
    <col min="9481" max="9482" width="8.88671875" style="88"/>
    <col min="9483" max="9483" width="24.109375" style="88" customWidth="1"/>
    <col min="9484" max="9727" width="8.88671875" style="88"/>
    <col min="9728" max="9728" width="7.33203125" style="88" customWidth="1"/>
    <col min="9729" max="9729" width="10.33203125" style="88" customWidth="1"/>
    <col min="9730" max="9730" width="12.77734375" style="88" customWidth="1"/>
    <col min="9731" max="9731" width="15.44140625" style="88" customWidth="1"/>
    <col min="9732" max="9732" width="7.33203125" style="88" customWidth="1"/>
    <col min="9733" max="9733" width="9.44140625" style="88" customWidth="1"/>
    <col min="9734" max="9734" width="14.109375" style="88" customWidth="1"/>
    <col min="9735" max="9735" width="15.44140625" style="88" customWidth="1"/>
    <col min="9736" max="9736" width="15.21875" style="88" customWidth="1"/>
    <col min="9737" max="9738" width="8.88671875" style="88"/>
    <col min="9739" max="9739" width="24.109375" style="88" customWidth="1"/>
    <col min="9740" max="9983" width="8.88671875" style="88"/>
    <col min="9984" max="9984" width="7.33203125" style="88" customWidth="1"/>
    <col min="9985" max="9985" width="10.33203125" style="88" customWidth="1"/>
    <col min="9986" max="9986" width="12.77734375" style="88" customWidth="1"/>
    <col min="9987" max="9987" width="15.44140625" style="88" customWidth="1"/>
    <col min="9988" max="9988" width="7.33203125" style="88" customWidth="1"/>
    <col min="9989" max="9989" width="9.44140625" style="88" customWidth="1"/>
    <col min="9990" max="9990" width="14.109375" style="88" customWidth="1"/>
    <col min="9991" max="9991" width="15.44140625" style="88" customWidth="1"/>
    <col min="9992" max="9992" width="15.21875" style="88" customWidth="1"/>
    <col min="9993" max="9994" width="8.88671875" style="88"/>
    <col min="9995" max="9995" width="24.109375" style="88" customWidth="1"/>
    <col min="9996" max="10239" width="8.88671875" style="88"/>
    <col min="10240" max="10240" width="7.33203125" style="88" customWidth="1"/>
    <col min="10241" max="10241" width="10.33203125" style="88" customWidth="1"/>
    <col min="10242" max="10242" width="12.77734375" style="88" customWidth="1"/>
    <col min="10243" max="10243" width="15.44140625" style="88" customWidth="1"/>
    <col min="10244" max="10244" width="7.33203125" style="88" customWidth="1"/>
    <col min="10245" max="10245" width="9.44140625" style="88" customWidth="1"/>
    <col min="10246" max="10246" width="14.109375" style="88" customWidth="1"/>
    <col min="10247" max="10247" width="15.44140625" style="88" customWidth="1"/>
    <col min="10248" max="10248" width="15.21875" style="88" customWidth="1"/>
    <col min="10249" max="10250" width="8.88671875" style="88"/>
    <col min="10251" max="10251" width="24.109375" style="88" customWidth="1"/>
    <col min="10252" max="10495" width="8.88671875" style="88"/>
    <col min="10496" max="10496" width="7.33203125" style="88" customWidth="1"/>
    <col min="10497" max="10497" width="10.33203125" style="88" customWidth="1"/>
    <col min="10498" max="10498" width="12.77734375" style="88" customWidth="1"/>
    <col min="10499" max="10499" width="15.44140625" style="88" customWidth="1"/>
    <col min="10500" max="10500" width="7.33203125" style="88" customWidth="1"/>
    <col min="10501" max="10501" width="9.44140625" style="88" customWidth="1"/>
    <col min="10502" max="10502" width="14.109375" style="88" customWidth="1"/>
    <col min="10503" max="10503" width="15.44140625" style="88" customWidth="1"/>
    <col min="10504" max="10504" width="15.21875" style="88" customWidth="1"/>
    <col min="10505" max="10506" width="8.88671875" style="88"/>
    <col min="10507" max="10507" width="24.109375" style="88" customWidth="1"/>
    <col min="10508" max="10751" width="8.88671875" style="88"/>
    <col min="10752" max="10752" width="7.33203125" style="88" customWidth="1"/>
    <col min="10753" max="10753" width="10.33203125" style="88" customWidth="1"/>
    <col min="10754" max="10754" width="12.77734375" style="88" customWidth="1"/>
    <col min="10755" max="10755" width="15.44140625" style="88" customWidth="1"/>
    <col min="10756" max="10756" width="7.33203125" style="88" customWidth="1"/>
    <col min="10757" max="10757" width="9.44140625" style="88" customWidth="1"/>
    <col min="10758" max="10758" width="14.109375" style="88" customWidth="1"/>
    <col min="10759" max="10759" width="15.44140625" style="88" customWidth="1"/>
    <col min="10760" max="10760" width="15.21875" style="88" customWidth="1"/>
    <col min="10761" max="10762" width="8.88671875" style="88"/>
    <col min="10763" max="10763" width="24.109375" style="88" customWidth="1"/>
    <col min="10764" max="11007" width="8.88671875" style="88"/>
    <col min="11008" max="11008" width="7.33203125" style="88" customWidth="1"/>
    <col min="11009" max="11009" width="10.33203125" style="88" customWidth="1"/>
    <col min="11010" max="11010" width="12.77734375" style="88" customWidth="1"/>
    <col min="11011" max="11011" width="15.44140625" style="88" customWidth="1"/>
    <col min="11012" max="11012" width="7.33203125" style="88" customWidth="1"/>
    <col min="11013" max="11013" width="9.44140625" style="88" customWidth="1"/>
    <col min="11014" max="11014" width="14.109375" style="88" customWidth="1"/>
    <col min="11015" max="11015" width="15.44140625" style="88" customWidth="1"/>
    <col min="11016" max="11016" width="15.21875" style="88" customWidth="1"/>
    <col min="11017" max="11018" width="8.88671875" style="88"/>
    <col min="11019" max="11019" width="24.109375" style="88" customWidth="1"/>
    <col min="11020" max="11263" width="8.88671875" style="88"/>
    <col min="11264" max="11264" width="7.33203125" style="88" customWidth="1"/>
    <col min="11265" max="11265" width="10.33203125" style="88" customWidth="1"/>
    <col min="11266" max="11266" width="12.77734375" style="88" customWidth="1"/>
    <col min="11267" max="11267" width="15.44140625" style="88" customWidth="1"/>
    <col min="11268" max="11268" width="7.33203125" style="88" customWidth="1"/>
    <col min="11269" max="11269" width="9.44140625" style="88" customWidth="1"/>
    <col min="11270" max="11270" width="14.109375" style="88" customWidth="1"/>
    <col min="11271" max="11271" width="15.44140625" style="88" customWidth="1"/>
    <col min="11272" max="11272" width="15.21875" style="88" customWidth="1"/>
    <col min="11273" max="11274" width="8.88671875" style="88"/>
    <col min="11275" max="11275" width="24.109375" style="88" customWidth="1"/>
    <col min="11276" max="11519" width="8.88671875" style="88"/>
    <col min="11520" max="11520" width="7.33203125" style="88" customWidth="1"/>
    <col min="11521" max="11521" width="10.33203125" style="88" customWidth="1"/>
    <col min="11522" max="11522" width="12.77734375" style="88" customWidth="1"/>
    <col min="11523" max="11523" width="15.44140625" style="88" customWidth="1"/>
    <col min="11524" max="11524" width="7.33203125" style="88" customWidth="1"/>
    <col min="11525" max="11525" width="9.44140625" style="88" customWidth="1"/>
    <col min="11526" max="11526" width="14.109375" style="88" customWidth="1"/>
    <col min="11527" max="11527" width="15.44140625" style="88" customWidth="1"/>
    <col min="11528" max="11528" width="15.21875" style="88" customWidth="1"/>
    <col min="11529" max="11530" width="8.88671875" style="88"/>
    <col min="11531" max="11531" width="24.109375" style="88" customWidth="1"/>
    <col min="11532" max="11775" width="8.88671875" style="88"/>
    <col min="11776" max="11776" width="7.33203125" style="88" customWidth="1"/>
    <col min="11777" max="11777" width="10.33203125" style="88" customWidth="1"/>
    <col min="11778" max="11778" width="12.77734375" style="88" customWidth="1"/>
    <col min="11779" max="11779" width="15.44140625" style="88" customWidth="1"/>
    <col min="11780" max="11780" width="7.33203125" style="88" customWidth="1"/>
    <col min="11781" max="11781" width="9.44140625" style="88" customWidth="1"/>
    <col min="11782" max="11782" width="14.109375" style="88" customWidth="1"/>
    <col min="11783" max="11783" width="15.44140625" style="88" customWidth="1"/>
    <col min="11784" max="11784" width="15.21875" style="88" customWidth="1"/>
    <col min="11785" max="11786" width="8.88671875" style="88"/>
    <col min="11787" max="11787" width="24.109375" style="88" customWidth="1"/>
    <col min="11788" max="12031" width="8.88671875" style="88"/>
    <col min="12032" max="12032" width="7.33203125" style="88" customWidth="1"/>
    <col min="12033" max="12033" width="10.33203125" style="88" customWidth="1"/>
    <col min="12034" max="12034" width="12.77734375" style="88" customWidth="1"/>
    <col min="12035" max="12035" width="15.44140625" style="88" customWidth="1"/>
    <col min="12036" max="12036" width="7.33203125" style="88" customWidth="1"/>
    <col min="12037" max="12037" width="9.44140625" style="88" customWidth="1"/>
    <col min="12038" max="12038" width="14.109375" style="88" customWidth="1"/>
    <col min="12039" max="12039" width="15.44140625" style="88" customWidth="1"/>
    <col min="12040" max="12040" width="15.21875" style="88" customWidth="1"/>
    <col min="12041" max="12042" width="8.88671875" style="88"/>
    <col min="12043" max="12043" width="24.109375" style="88" customWidth="1"/>
    <col min="12044" max="12287" width="8.88671875" style="88"/>
    <col min="12288" max="12288" width="7.33203125" style="88" customWidth="1"/>
    <col min="12289" max="12289" width="10.33203125" style="88" customWidth="1"/>
    <col min="12290" max="12290" width="12.77734375" style="88" customWidth="1"/>
    <col min="12291" max="12291" width="15.44140625" style="88" customWidth="1"/>
    <col min="12292" max="12292" width="7.33203125" style="88" customWidth="1"/>
    <col min="12293" max="12293" width="9.44140625" style="88" customWidth="1"/>
    <col min="12294" max="12294" width="14.109375" style="88" customWidth="1"/>
    <col min="12295" max="12295" width="15.44140625" style="88" customWidth="1"/>
    <col min="12296" max="12296" width="15.21875" style="88" customWidth="1"/>
    <col min="12297" max="12298" width="8.88671875" style="88"/>
    <col min="12299" max="12299" width="24.109375" style="88" customWidth="1"/>
    <col min="12300" max="12543" width="8.88671875" style="88"/>
    <col min="12544" max="12544" width="7.33203125" style="88" customWidth="1"/>
    <col min="12545" max="12545" width="10.33203125" style="88" customWidth="1"/>
    <col min="12546" max="12546" width="12.77734375" style="88" customWidth="1"/>
    <col min="12547" max="12547" width="15.44140625" style="88" customWidth="1"/>
    <col min="12548" max="12548" width="7.33203125" style="88" customWidth="1"/>
    <col min="12549" max="12549" width="9.44140625" style="88" customWidth="1"/>
    <col min="12550" max="12550" width="14.109375" style="88" customWidth="1"/>
    <col min="12551" max="12551" width="15.44140625" style="88" customWidth="1"/>
    <col min="12552" max="12552" width="15.21875" style="88" customWidth="1"/>
    <col min="12553" max="12554" width="8.88671875" style="88"/>
    <col min="12555" max="12555" width="24.109375" style="88" customWidth="1"/>
    <col min="12556" max="12799" width="8.88671875" style="88"/>
    <col min="12800" max="12800" width="7.33203125" style="88" customWidth="1"/>
    <col min="12801" max="12801" width="10.33203125" style="88" customWidth="1"/>
    <col min="12802" max="12802" width="12.77734375" style="88" customWidth="1"/>
    <col min="12803" max="12803" width="15.44140625" style="88" customWidth="1"/>
    <col min="12804" max="12804" width="7.33203125" style="88" customWidth="1"/>
    <col min="12805" max="12805" width="9.44140625" style="88" customWidth="1"/>
    <col min="12806" max="12806" width="14.109375" style="88" customWidth="1"/>
    <col min="12807" max="12807" width="15.44140625" style="88" customWidth="1"/>
    <col min="12808" max="12808" width="15.21875" style="88" customWidth="1"/>
    <col min="12809" max="12810" width="8.88671875" style="88"/>
    <col min="12811" max="12811" width="24.109375" style="88" customWidth="1"/>
    <col min="12812" max="13055" width="8.88671875" style="88"/>
    <col min="13056" max="13056" width="7.33203125" style="88" customWidth="1"/>
    <col min="13057" max="13057" width="10.33203125" style="88" customWidth="1"/>
    <col min="13058" max="13058" width="12.77734375" style="88" customWidth="1"/>
    <col min="13059" max="13059" width="15.44140625" style="88" customWidth="1"/>
    <col min="13060" max="13060" width="7.33203125" style="88" customWidth="1"/>
    <col min="13061" max="13061" width="9.44140625" style="88" customWidth="1"/>
    <col min="13062" max="13062" width="14.109375" style="88" customWidth="1"/>
    <col min="13063" max="13063" width="15.44140625" style="88" customWidth="1"/>
    <col min="13064" max="13064" width="15.21875" style="88" customWidth="1"/>
    <col min="13065" max="13066" width="8.88671875" style="88"/>
    <col min="13067" max="13067" width="24.109375" style="88" customWidth="1"/>
    <col min="13068" max="13311" width="8.88671875" style="88"/>
    <col min="13312" max="13312" width="7.33203125" style="88" customWidth="1"/>
    <col min="13313" max="13313" width="10.33203125" style="88" customWidth="1"/>
    <col min="13314" max="13314" width="12.77734375" style="88" customWidth="1"/>
    <col min="13315" max="13315" width="15.44140625" style="88" customWidth="1"/>
    <col min="13316" max="13316" width="7.33203125" style="88" customWidth="1"/>
    <col min="13317" max="13317" width="9.44140625" style="88" customWidth="1"/>
    <col min="13318" max="13318" width="14.109375" style="88" customWidth="1"/>
    <col min="13319" max="13319" width="15.44140625" style="88" customWidth="1"/>
    <col min="13320" max="13320" width="15.21875" style="88" customWidth="1"/>
    <col min="13321" max="13322" width="8.88671875" style="88"/>
    <col min="13323" max="13323" width="24.109375" style="88" customWidth="1"/>
    <col min="13324" max="13567" width="8.88671875" style="88"/>
    <col min="13568" max="13568" width="7.33203125" style="88" customWidth="1"/>
    <col min="13569" max="13569" width="10.33203125" style="88" customWidth="1"/>
    <col min="13570" max="13570" width="12.77734375" style="88" customWidth="1"/>
    <col min="13571" max="13571" width="15.44140625" style="88" customWidth="1"/>
    <col min="13572" max="13572" width="7.33203125" style="88" customWidth="1"/>
    <col min="13573" max="13573" width="9.44140625" style="88" customWidth="1"/>
    <col min="13574" max="13574" width="14.109375" style="88" customWidth="1"/>
    <col min="13575" max="13575" width="15.44140625" style="88" customWidth="1"/>
    <col min="13576" max="13576" width="15.21875" style="88" customWidth="1"/>
    <col min="13577" max="13578" width="8.88671875" style="88"/>
    <col min="13579" max="13579" width="24.109375" style="88" customWidth="1"/>
    <col min="13580" max="13823" width="8.88671875" style="88"/>
    <col min="13824" max="13824" width="7.33203125" style="88" customWidth="1"/>
    <col min="13825" max="13825" width="10.33203125" style="88" customWidth="1"/>
    <col min="13826" max="13826" width="12.77734375" style="88" customWidth="1"/>
    <col min="13827" max="13827" width="15.44140625" style="88" customWidth="1"/>
    <col min="13828" max="13828" width="7.33203125" style="88" customWidth="1"/>
    <col min="13829" max="13829" width="9.44140625" style="88" customWidth="1"/>
    <col min="13830" max="13830" width="14.109375" style="88" customWidth="1"/>
    <col min="13831" max="13831" width="15.44140625" style="88" customWidth="1"/>
    <col min="13832" max="13832" width="15.21875" style="88" customWidth="1"/>
    <col min="13833" max="13834" width="8.88671875" style="88"/>
    <col min="13835" max="13835" width="24.109375" style="88" customWidth="1"/>
    <col min="13836" max="14079" width="8.88671875" style="88"/>
    <col min="14080" max="14080" width="7.33203125" style="88" customWidth="1"/>
    <col min="14081" max="14081" width="10.33203125" style="88" customWidth="1"/>
    <col min="14082" max="14082" width="12.77734375" style="88" customWidth="1"/>
    <col min="14083" max="14083" width="15.44140625" style="88" customWidth="1"/>
    <col min="14084" max="14084" width="7.33203125" style="88" customWidth="1"/>
    <col min="14085" max="14085" width="9.44140625" style="88" customWidth="1"/>
    <col min="14086" max="14086" width="14.109375" style="88" customWidth="1"/>
    <col min="14087" max="14087" width="15.44140625" style="88" customWidth="1"/>
    <col min="14088" max="14088" width="15.21875" style="88" customWidth="1"/>
    <col min="14089" max="14090" width="8.88671875" style="88"/>
    <col min="14091" max="14091" width="24.109375" style="88" customWidth="1"/>
    <col min="14092" max="14335" width="8.88671875" style="88"/>
    <col min="14336" max="14336" width="7.33203125" style="88" customWidth="1"/>
    <col min="14337" max="14337" width="10.33203125" style="88" customWidth="1"/>
    <col min="14338" max="14338" width="12.77734375" style="88" customWidth="1"/>
    <col min="14339" max="14339" width="15.44140625" style="88" customWidth="1"/>
    <col min="14340" max="14340" width="7.33203125" style="88" customWidth="1"/>
    <col min="14341" max="14341" width="9.44140625" style="88" customWidth="1"/>
    <col min="14342" max="14342" width="14.109375" style="88" customWidth="1"/>
    <col min="14343" max="14343" width="15.44140625" style="88" customWidth="1"/>
    <col min="14344" max="14344" width="15.21875" style="88" customWidth="1"/>
    <col min="14345" max="14346" width="8.88671875" style="88"/>
    <col min="14347" max="14347" width="24.109375" style="88" customWidth="1"/>
    <col min="14348" max="14591" width="8.88671875" style="88"/>
    <col min="14592" max="14592" width="7.33203125" style="88" customWidth="1"/>
    <col min="14593" max="14593" width="10.33203125" style="88" customWidth="1"/>
    <col min="14594" max="14594" width="12.77734375" style="88" customWidth="1"/>
    <col min="14595" max="14595" width="15.44140625" style="88" customWidth="1"/>
    <col min="14596" max="14596" width="7.33203125" style="88" customWidth="1"/>
    <col min="14597" max="14597" width="9.44140625" style="88" customWidth="1"/>
    <col min="14598" max="14598" width="14.109375" style="88" customWidth="1"/>
    <col min="14599" max="14599" width="15.44140625" style="88" customWidth="1"/>
    <col min="14600" max="14600" width="15.21875" style="88" customWidth="1"/>
    <col min="14601" max="14602" width="8.88671875" style="88"/>
    <col min="14603" max="14603" width="24.109375" style="88" customWidth="1"/>
    <col min="14604" max="14847" width="8.88671875" style="88"/>
    <col min="14848" max="14848" width="7.33203125" style="88" customWidth="1"/>
    <col min="14849" max="14849" width="10.33203125" style="88" customWidth="1"/>
    <col min="14850" max="14850" width="12.77734375" style="88" customWidth="1"/>
    <col min="14851" max="14851" width="15.44140625" style="88" customWidth="1"/>
    <col min="14852" max="14852" width="7.33203125" style="88" customWidth="1"/>
    <col min="14853" max="14853" width="9.44140625" style="88" customWidth="1"/>
    <col min="14854" max="14854" width="14.109375" style="88" customWidth="1"/>
    <col min="14855" max="14855" width="15.44140625" style="88" customWidth="1"/>
    <col min="14856" max="14856" width="15.21875" style="88" customWidth="1"/>
    <col min="14857" max="14858" width="8.88671875" style="88"/>
    <col min="14859" max="14859" width="24.109375" style="88" customWidth="1"/>
    <col min="14860" max="15103" width="8.88671875" style="88"/>
    <col min="15104" max="15104" width="7.33203125" style="88" customWidth="1"/>
    <col min="15105" max="15105" width="10.33203125" style="88" customWidth="1"/>
    <col min="15106" max="15106" width="12.77734375" style="88" customWidth="1"/>
    <col min="15107" max="15107" width="15.44140625" style="88" customWidth="1"/>
    <col min="15108" max="15108" width="7.33203125" style="88" customWidth="1"/>
    <col min="15109" max="15109" width="9.44140625" style="88" customWidth="1"/>
    <col min="15110" max="15110" width="14.109375" style="88" customWidth="1"/>
    <col min="15111" max="15111" width="15.44140625" style="88" customWidth="1"/>
    <col min="15112" max="15112" width="15.21875" style="88" customWidth="1"/>
    <col min="15113" max="15114" width="8.88671875" style="88"/>
    <col min="15115" max="15115" width="24.109375" style="88" customWidth="1"/>
    <col min="15116" max="15359" width="8.88671875" style="88"/>
    <col min="15360" max="15360" width="7.33203125" style="88" customWidth="1"/>
    <col min="15361" max="15361" width="10.33203125" style="88" customWidth="1"/>
    <col min="15362" max="15362" width="12.77734375" style="88" customWidth="1"/>
    <col min="15363" max="15363" width="15.44140625" style="88" customWidth="1"/>
    <col min="15364" max="15364" width="7.33203125" style="88" customWidth="1"/>
    <col min="15365" max="15365" width="9.44140625" style="88" customWidth="1"/>
    <col min="15366" max="15366" width="14.109375" style="88" customWidth="1"/>
    <col min="15367" max="15367" width="15.44140625" style="88" customWidth="1"/>
    <col min="15368" max="15368" width="15.21875" style="88" customWidth="1"/>
    <col min="15369" max="15370" width="8.88671875" style="88"/>
    <col min="15371" max="15371" width="24.109375" style="88" customWidth="1"/>
    <col min="15372" max="15615" width="8.88671875" style="88"/>
    <col min="15616" max="15616" width="7.33203125" style="88" customWidth="1"/>
    <col min="15617" max="15617" width="10.33203125" style="88" customWidth="1"/>
    <col min="15618" max="15618" width="12.77734375" style="88" customWidth="1"/>
    <col min="15619" max="15619" width="15.44140625" style="88" customWidth="1"/>
    <col min="15620" max="15620" width="7.33203125" style="88" customWidth="1"/>
    <col min="15621" max="15621" width="9.44140625" style="88" customWidth="1"/>
    <col min="15622" max="15622" width="14.109375" style="88" customWidth="1"/>
    <col min="15623" max="15623" width="15.44140625" style="88" customWidth="1"/>
    <col min="15624" max="15624" width="15.21875" style="88" customWidth="1"/>
    <col min="15625" max="15626" width="8.88671875" style="88"/>
    <col min="15627" max="15627" width="24.109375" style="88" customWidth="1"/>
    <col min="15628" max="15871" width="8.88671875" style="88"/>
    <col min="15872" max="15872" width="7.33203125" style="88" customWidth="1"/>
    <col min="15873" max="15873" width="10.33203125" style="88" customWidth="1"/>
    <col min="15874" max="15874" width="12.77734375" style="88" customWidth="1"/>
    <col min="15875" max="15875" width="15.44140625" style="88" customWidth="1"/>
    <col min="15876" max="15876" width="7.33203125" style="88" customWidth="1"/>
    <col min="15877" max="15877" width="9.44140625" style="88" customWidth="1"/>
    <col min="15878" max="15878" width="14.109375" style="88" customWidth="1"/>
    <col min="15879" max="15879" width="15.44140625" style="88" customWidth="1"/>
    <col min="15880" max="15880" width="15.21875" style="88" customWidth="1"/>
    <col min="15881" max="15882" width="8.88671875" style="88"/>
    <col min="15883" max="15883" width="24.109375" style="88" customWidth="1"/>
    <col min="15884" max="16127" width="8.88671875" style="88"/>
    <col min="16128" max="16128" width="7.33203125" style="88" customWidth="1"/>
    <col min="16129" max="16129" width="10.33203125" style="88" customWidth="1"/>
    <col min="16130" max="16130" width="12.77734375" style="88" customWidth="1"/>
    <col min="16131" max="16131" width="15.44140625" style="88" customWidth="1"/>
    <col min="16132" max="16132" width="7.33203125" style="88" customWidth="1"/>
    <col min="16133" max="16133" width="9.44140625" style="88" customWidth="1"/>
    <col min="16134" max="16134" width="14.109375" style="88" customWidth="1"/>
    <col min="16135" max="16135" width="15.44140625" style="88" customWidth="1"/>
    <col min="16136" max="16136" width="15.21875" style="88" customWidth="1"/>
    <col min="16137" max="16138" width="8.88671875" style="88"/>
    <col min="16139" max="16139" width="24.109375" style="88" customWidth="1"/>
    <col min="16140" max="16384" width="8.88671875" style="88"/>
  </cols>
  <sheetData>
    <row r="1" spans="1:11" ht="22.2">
      <c r="A1" s="220" t="s">
        <v>0</v>
      </c>
      <c r="B1" s="221"/>
      <c r="C1" s="221"/>
      <c r="D1" s="221"/>
      <c r="E1" s="221"/>
      <c r="F1" s="221"/>
      <c r="G1" s="221"/>
      <c r="H1" s="221"/>
      <c r="I1" s="221"/>
      <c r="J1" s="222"/>
    </row>
    <row r="2" spans="1:11" ht="22.2">
      <c r="A2" s="223" t="s">
        <v>203</v>
      </c>
      <c r="B2" s="224"/>
      <c r="C2" s="224"/>
      <c r="D2" s="224"/>
      <c r="E2" s="224"/>
      <c r="F2" s="224"/>
      <c r="G2" s="224"/>
      <c r="H2" s="224"/>
      <c r="I2" s="224"/>
      <c r="J2" s="225"/>
    </row>
    <row r="3" spans="1:11" ht="19.8">
      <c r="A3" s="176" t="s">
        <v>109</v>
      </c>
      <c r="B3" s="177"/>
      <c r="C3" s="226"/>
      <c r="D3" s="226"/>
      <c r="E3" s="227"/>
      <c r="F3" s="219" t="s">
        <v>167</v>
      </c>
      <c r="G3" s="177"/>
      <c r="H3" s="177"/>
      <c r="I3" s="177"/>
      <c r="J3" s="228"/>
    </row>
    <row r="4" spans="1:11" ht="19.8">
      <c r="A4" s="176"/>
      <c r="B4" s="177"/>
      <c r="C4" s="179"/>
      <c r="D4" s="179"/>
      <c r="E4" s="229"/>
      <c r="F4" s="219"/>
      <c r="G4" s="177"/>
      <c r="H4" s="179"/>
      <c r="I4" s="179"/>
      <c r="J4" s="230"/>
    </row>
    <row r="5" spans="1:11" ht="19.8">
      <c r="A5" s="176" t="s">
        <v>3</v>
      </c>
      <c r="B5" s="177"/>
      <c r="C5" s="177"/>
      <c r="D5" s="177"/>
      <c r="E5" s="218"/>
      <c r="F5" s="219" t="s">
        <v>4</v>
      </c>
      <c r="G5" s="177"/>
      <c r="H5" s="184"/>
      <c r="I5" s="184"/>
      <c r="J5" s="185"/>
    </row>
    <row r="6" spans="1:11" ht="19.8">
      <c r="A6" s="176" t="s">
        <v>5</v>
      </c>
      <c r="B6" s="177"/>
      <c r="C6" s="177" t="s">
        <v>98</v>
      </c>
      <c r="D6" s="177"/>
      <c r="E6" s="218"/>
      <c r="F6" s="213" t="s">
        <v>6</v>
      </c>
      <c r="G6" s="179"/>
      <c r="H6" s="186" t="s">
        <v>204</v>
      </c>
      <c r="I6" s="186"/>
      <c r="J6" s="187"/>
    </row>
    <row r="7" spans="1:11" ht="19.8">
      <c r="A7" s="176" t="s">
        <v>7</v>
      </c>
      <c r="B7" s="177"/>
      <c r="C7" s="177"/>
      <c r="D7" s="177"/>
      <c r="E7" s="62" t="s">
        <v>8</v>
      </c>
      <c r="F7" s="213" t="s">
        <v>9</v>
      </c>
      <c r="G7" s="179"/>
      <c r="H7" s="179"/>
      <c r="I7" s="179"/>
      <c r="J7" s="57" t="s">
        <v>8</v>
      </c>
    </row>
    <row r="8" spans="1:11" ht="19.8">
      <c r="A8" s="214" t="s">
        <v>10</v>
      </c>
      <c r="B8" s="215"/>
      <c r="C8" s="216" t="s">
        <v>11</v>
      </c>
      <c r="D8" s="216"/>
      <c r="E8" s="63" t="s">
        <v>12</v>
      </c>
      <c r="F8" s="217" t="s">
        <v>10</v>
      </c>
      <c r="G8" s="215"/>
      <c r="H8" s="216" t="s">
        <v>11</v>
      </c>
      <c r="I8" s="216"/>
      <c r="J8" s="64" t="s">
        <v>12</v>
      </c>
    </row>
    <row r="9" spans="1:11" s="89" customFormat="1" ht="19.8">
      <c r="A9" s="94">
        <v>1</v>
      </c>
      <c r="B9" s="65" t="s">
        <v>13</v>
      </c>
      <c r="C9" s="189"/>
      <c r="D9" s="189"/>
      <c r="E9" s="62"/>
      <c r="F9" s="96">
        <v>38</v>
      </c>
      <c r="G9" s="6" t="s">
        <v>113</v>
      </c>
      <c r="H9" s="189"/>
      <c r="I9" s="189"/>
      <c r="J9" s="56"/>
      <c r="K9" s="7"/>
    </row>
    <row r="10" spans="1:11" s="89" customFormat="1" ht="19.8">
      <c r="A10" s="94">
        <v>2</v>
      </c>
      <c r="B10" s="65" t="s">
        <v>14</v>
      </c>
      <c r="C10" s="189"/>
      <c r="D10" s="189"/>
      <c r="E10" s="62"/>
      <c r="F10" s="96">
        <v>39</v>
      </c>
      <c r="G10" s="6" t="s">
        <v>113</v>
      </c>
      <c r="H10" s="189"/>
      <c r="I10" s="189"/>
      <c r="J10" s="56"/>
      <c r="K10" s="7"/>
    </row>
    <row r="11" spans="1:11" s="89" customFormat="1" ht="19.8">
      <c r="A11" s="94">
        <v>3</v>
      </c>
      <c r="B11" s="65" t="s">
        <v>15</v>
      </c>
      <c r="C11" s="189"/>
      <c r="D11" s="189"/>
      <c r="E11" s="61"/>
      <c r="F11" s="96">
        <v>40</v>
      </c>
      <c r="G11" s="6" t="s">
        <v>113</v>
      </c>
      <c r="H11" s="189"/>
      <c r="I11" s="189"/>
      <c r="J11" s="56"/>
      <c r="K11" s="7"/>
    </row>
    <row r="12" spans="1:11" s="89" customFormat="1" ht="19.8">
      <c r="A12" s="94">
        <v>4</v>
      </c>
      <c r="B12" s="65" t="s">
        <v>16</v>
      </c>
      <c r="C12" s="189"/>
      <c r="D12" s="189"/>
      <c r="E12" s="62"/>
      <c r="F12" s="96">
        <v>41</v>
      </c>
      <c r="G12" s="6" t="s">
        <v>113</v>
      </c>
      <c r="H12" s="189"/>
      <c r="I12" s="189"/>
      <c r="J12" s="56"/>
      <c r="K12" s="7"/>
    </row>
    <row r="13" spans="1:11" s="89" customFormat="1" ht="19.8">
      <c r="A13" s="94">
        <v>5</v>
      </c>
      <c r="B13" s="65" t="s">
        <v>16</v>
      </c>
      <c r="C13" s="189"/>
      <c r="D13" s="189"/>
      <c r="E13" s="62"/>
      <c r="F13" s="96">
        <v>42</v>
      </c>
      <c r="G13" s="6" t="s">
        <v>113</v>
      </c>
      <c r="H13" s="189"/>
      <c r="I13" s="189"/>
      <c r="J13" s="56"/>
      <c r="K13" s="7"/>
    </row>
    <row r="14" spans="1:11" s="89" customFormat="1" ht="19.8">
      <c r="A14" s="94">
        <v>6</v>
      </c>
      <c r="B14" s="65" t="s">
        <v>16</v>
      </c>
      <c r="C14" s="189"/>
      <c r="D14" s="189"/>
      <c r="E14" s="62"/>
      <c r="F14" s="96">
        <v>43</v>
      </c>
      <c r="G14" s="6" t="s">
        <v>113</v>
      </c>
      <c r="H14" s="190"/>
      <c r="I14" s="191"/>
      <c r="J14" s="56"/>
      <c r="K14" s="7"/>
    </row>
    <row r="15" spans="1:11" s="89" customFormat="1" ht="19.8">
      <c r="A15" s="94">
        <v>7</v>
      </c>
      <c r="B15" s="65" t="s">
        <v>16</v>
      </c>
      <c r="C15" s="189"/>
      <c r="D15" s="189"/>
      <c r="E15" s="56"/>
      <c r="F15" s="96">
        <v>44</v>
      </c>
      <c r="G15" s="6" t="s">
        <v>113</v>
      </c>
      <c r="H15" s="190"/>
      <c r="I15" s="191"/>
      <c r="J15" s="56"/>
      <c r="K15" s="7"/>
    </row>
    <row r="16" spans="1:11" s="89" customFormat="1" ht="19.8">
      <c r="A16" s="94">
        <v>8</v>
      </c>
      <c r="B16" s="65" t="s">
        <v>16</v>
      </c>
      <c r="C16" s="189"/>
      <c r="D16" s="189"/>
      <c r="E16" s="62"/>
      <c r="F16" s="96">
        <v>45</v>
      </c>
      <c r="G16" s="6" t="s">
        <v>113</v>
      </c>
      <c r="H16" s="190"/>
      <c r="I16" s="191"/>
      <c r="J16" s="56"/>
      <c r="K16" s="7"/>
    </row>
    <row r="17" spans="1:11" s="89" customFormat="1" ht="19.8">
      <c r="A17" s="94">
        <v>9</v>
      </c>
      <c r="B17" s="6" t="s">
        <v>113</v>
      </c>
      <c r="C17" s="189"/>
      <c r="D17" s="189"/>
      <c r="E17" s="61"/>
      <c r="F17" s="96">
        <v>46</v>
      </c>
      <c r="G17" s="6" t="s">
        <v>113</v>
      </c>
      <c r="H17" s="190"/>
      <c r="I17" s="191"/>
      <c r="J17" s="56"/>
      <c r="K17" s="7"/>
    </row>
    <row r="18" spans="1:11" s="89" customFormat="1" ht="19.8">
      <c r="A18" s="94">
        <v>10</v>
      </c>
      <c r="B18" s="6" t="s">
        <v>113</v>
      </c>
      <c r="C18" s="189"/>
      <c r="D18" s="189"/>
      <c r="E18" s="61"/>
      <c r="F18" s="96">
        <v>47</v>
      </c>
      <c r="G18" s="6" t="s">
        <v>113</v>
      </c>
      <c r="H18" s="190"/>
      <c r="I18" s="191"/>
      <c r="J18" s="56"/>
      <c r="K18" s="7"/>
    </row>
    <row r="19" spans="1:11" s="89" customFormat="1" ht="19.8">
      <c r="A19" s="94">
        <v>11</v>
      </c>
      <c r="B19" s="6" t="s">
        <v>113</v>
      </c>
      <c r="C19" s="189"/>
      <c r="D19" s="189"/>
      <c r="E19" s="61"/>
      <c r="F19" s="96">
        <v>48</v>
      </c>
      <c r="G19" s="6" t="s">
        <v>113</v>
      </c>
      <c r="H19" s="189"/>
      <c r="I19" s="189"/>
      <c r="J19" s="56"/>
      <c r="K19" s="7"/>
    </row>
    <row r="20" spans="1:11" s="89" customFormat="1" ht="19.8">
      <c r="A20" s="94">
        <v>12</v>
      </c>
      <c r="B20" s="6" t="s">
        <v>113</v>
      </c>
      <c r="C20" s="189"/>
      <c r="D20" s="189"/>
      <c r="E20" s="61"/>
      <c r="F20" s="96">
        <v>49</v>
      </c>
      <c r="G20" s="6" t="s">
        <v>113</v>
      </c>
      <c r="H20" s="192"/>
      <c r="I20" s="193"/>
      <c r="J20" s="56"/>
      <c r="K20" s="7"/>
    </row>
    <row r="21" spans="1:11" s="89" customFormat="1" ht="19.8">
      <c r="A21" s="94">
        <v>13</v>
      </c>
      <c r="B21" s="6" t="s">
        <v>113</v>
      </c>
      <c r="C21" s="189"/>
      <c r="D21" s="189"/>
      <c r="E21" s="61"/>
      <c r="F21" s="96">
        <v>50</v>
      </c>
      <c r="G21" s="6" t="s">
        <v>113</v>
      </c>
      <c r="H21" s="192"/>
      <c r="I21" s="193"/>
      <c r="J21" s="57"/>
      <c r="K21" s="7"/>
    </row>
    <row r="22" spans="1:11" s="89" customFormat="1" ht="19.8">
      <c r="A22" s="94">
        <v>14</v>
      </c>
      <c r="B22" s="6" t="s">
        <v>113</v>
      </c>
      <c r="C22" s="189"/>
      <c r="D22" s="189"/>
      <c r="E22" s="61"/>
      <c r="F22" s="96">
        <v>51</v>
      </c>
      <c r="G22" s="6" t="s">
        <v>113</v>
      </c>
      <c r="H22" s="192"/>
      <c r="I22" s="193"/>
      <c r="J22" s="56"/>
      <c r="K22" s="7"/>
    </row>
    <row r="23" spans="1:11" s="89" customFormat="1" ht="19.8">
      <c r="A23" s="94">
        <v>15</v>
      </c>
      <c r="B23" s="6" t="s">
        <v>113</v>
      </c>
      <c r="C23" s="189"/>
      <c r="D23" s="189"/>
      <c r="E23" s="61"/>
      <c r="F23" s="96">
        <v>52</v>
      </c>
      <c r="G23" s="6" t="s">
        <v>113</v>
      </c>
      <c r="H23" s="192"/>
      <c r="I23" s="193"/>
      <c r="J23" s="56"/>
      <c r="K23" s="7"/>
    </row>
    <row r="24" spans="1:11" ht="19.8">
      <c r="A24" s="94">
        <v>16</v>
      </c>
      <c r="B24" s="6" t="s">
        <v>113</v>
      </c>
      <c r="C24" s="189"/>
      <c r="D24" s="189"/>
      <c r="E24" s="61"/>
      <c r="F24" s="96">
        <v>53</v>
      </c>
      <c r="G24" s="6" t="s">
        <v>113</v>
      </c>
      <c r="H24" s="190"/>
      <c r="I24" s="191"/>
      <c r="J24" s="56"/>
    </row>
    <row r="25" spans="1:11" ht="19.8">
      <c r="A25" s="94">
        <v>17</v>
      </c>
      <c r="B25" s="6" t="s">
        <v>113</v>
      </c>
      <c r="C25" s="189"/>
      <c r="D25" s="189"/>
      <c r="E25" s="61"/>
      <c r="F25" s="96">
        <v>54</v>
      </c>
      <c r="G25" s="6" t="s">
        <v>113</v>
      </c>
      <c r="H25" s="190"/>
      <c r="I25" s="191"/>
      <c r="J25" s="56"/>
    </row>
    <row r="26" spans="1:11" ht="19.8">
      <c r="A26" s="94">
        <v>18</v>
      </c>
      <c r="B26" s="6" t="s">
        <v>113</v>
      </c>
      <c r="C26" s="189"/>
      <c r="D26" s="189"/>
      <c r="E26" s="62"/>
      <c r="F26" s="96">
        <v>55</v>
      </c>
      <c r="G26" s="6" t="s">
        <v>113</v>
      </c>
      <c r="H26" s="190"/>
      <c r="I26" s="191"/>
      <c r="J26" s="56"/>
    </row>
    <row r="27" spans="1:11" ht="19.8">
      <c r="A27" s="94">
        <v>19</v>
      </c>
      <c r="B27" s="6" t="s">
        <v>113</v>
      </c>
      <c r="C27" s="189"/>
      <c r="D27" s="189"/>
      <c r="E27" s="62"/>
      <c r="F27" s="96">
        <v>56</v>
      </c>
      <c r="G27" s="6" t="s">
        <v>113</v>
      </c>
      <c r="H27" s="192"/>
      <c r="I27" s="193"/>
      <c r="J27" s="56"/>
    </row>
    <row r="28" spans="1:11" ht="19.8">
      <c r="A28" s="94">
        <v>20</v>
      </c>
      <c r="B28" s="6" t="s">
        <v>113</v>
      </c>
      <c r="C28" s="189"/>
      <c r="D28" s="189"/>
      <c r="E28" s="62"/>
      <c r="F28" s="96">
        <v>57</v>
      </c>
      <c r="G28" s="6" t="s">
        <v>113</v>
      </c>
      <c r="H28" s="192"/>
      <c r="I28" s="193"/>
      <c r="J28" s="56"/>
    </row>
    <row r="29" spans="1:11" ht="19.8">
      <c r="A29" s="94">
        <v>21</v>
      </c>
      <c r="B29" s="6" t="s">
        <v>113</v>
      </c>
      <c r="C29" s="189"/>
      <c r="D29" s="189"/>
      <c r="E29" s="62"/>
      <c r="F29" s="96">
        <v>58</v>
      </c>
      <c r="G29" s="6" t="s">
        <v>113</v>
      </c>
      <c r="H29" s="192"/>
      <c r="I29" s="193"/>
      <c r="J29" s="56"/>
    </row>
    <row r="30" spans="1:11" ht="19.8">
      <c r="A30" s="94">
        <v>22</v>
      </c>
      <c r="B30" s="6" t="s">
        <v>113</v>
      </c>
      <c r="C30" s="189"/>
      <c r="D30" s="189"/>
      <c r="E30" s="62"/>
      <c r="F30" s="96">
        <v>59</v>
      </c>
      <c r="G30" s="6" t="s">
        <v>113</v>
      </c>
      <c r="H30" s="192"/>
      <c r="I30" s="193"/>
      <c r="J30" s="56"/>
    </row>
    <row r="31" spans="1:11" ht="19.8">
      <c r="A31" s="94">
        <v>23</v>
      </c>
      <c r="B31" s="6" t="s">
        <v>113</v>
      </c>
      <c r="C31" s="189"/>
      <c r="D31" s="189"/>
      <c r="E31" s="62"/>
      <c r="F31" s="96">
        <v>60</v>
      </c>
      <c r="G31" s="6" t="s">
        <v>113</v>
      </c>
      <c r="H31" s="190"/>
      <c r="I31" s="191"/>
      <c r="J31" s="56"/>
    </row>
    <row r="32" spans="1:11" ht="19.8">
      <c r="A32" s="94">
        <v>24</v>
      </c>
      <c r="B32" s="6" t="s">
        <v>113</v>
      </c>
      <c r="C32" s="189"/>
      <c r="D32" s="189"/>
      <c r="E32" s="62"/>
      <c r="F32" s="96">
        <v>61</v>
      </c>
      <c r="G32" s="6" t="s">
        <v>113</v>
      </c>
      <c r="H32" s="190"/>
      <c r="I32" s="191"/>
      <c r="J32" s="56"/>
    </row>
    <row r="33" spans="1:10" ht="19.8">
      <c r="A33" s="94">
        <v>25</v>
      </c>
      <c r="B33" s="6" t="s">
        <v>113</v>
      </c>
      <c r="C33" s="189"/>
      <c r="D33" s="189"/>
      <c r="E33" s="62"/>
      <c r="F33" s="96">
        <v>62</v>
      </c>
      <c r="G33" s="6" t="s">
        <v>113</v>
      </c>
      <c r="H33" s="190"/>
      <c r="I33" s="191"/>
      <c r="J33" s="56"/>
    </row>
    <row r="34" spans="1:10" ht="19.8">
      <c r="A34" s="94">
        <v>26</v>
      </c>
      <c r="B34" s="6" t="s">
        <v>113</v>
      </c>
      <c r="C34" s="189"/>
      <c r="D34" s="189"/>
      <c r="E34" s="62"/>
      <c r="F34" s="96">
        <v>63</v>
      </c>
      <c r="G34" s="6" t="s">
        <v>113</v>
      </c>
      <c r="H34" s="192"/>
      <c r="I34" s="193"/>
      <c r="J34" s="56"/>
    </row>
    <row r="35" spans="1:10" ht="19.8">
      <c r="A35" s="94">
        <v>27</v>
      </c>
      <c r="B35" s="6" t="s">
        <v>113</v>
      </c>
      <c r="C35" s="189"/>
      <c r="D35" s="189"/>
      <c r="E35" s="62"/>
      <c r="F35" s="96">
        <v>64</v>
      </c>
      <c r="G35" s="6" t="s">
        <v>113</v>
      </c>
      <c r="H35" s="192"/>
      <c r="I35" s="193"/>
      <c r="J35" s="56"/>
    </row>
    <row r="36" spans="1:10" ht="19.8">
      <c r="A36" s="94">
        <v>28</v>
      </c>
      <c r="B36" s="6" t="s">
        <v>113</v>
      </c>
      <c r="C36" s="189"/>
      <c r="D36" s="189"/>
      <c r="E36" s="62"/>
      <c r="F36" s="96">
        <v>65</v>
      </c>
      <c r="G36" s="6" t="s">
        <v>113</v>
      </c>
      <c r="H36" s="192"/>
      <c r="I36" s="193"/>
      <c r="J36" s="56"/>
    </row>
    <row r="37" spans="1:10" ht="19.8">
      <c r="A37" s="94">
        <v>29</v>
      </c>
      <c r="B37" s="6" t="s">
        <v>113</v>
      </c>
      <c r="C37" s="189"/>
      <c r="D37" s="189"/>
      <c r="E37" s="62"/>
      <c r="F37" s="96">
        <v>66</v>
      </c>
      <c r="G37" s="6" t="s">
        <v>113</v>
      </c>
      <c r="H37" s="192"/>
      <c r="I37" s="193"/>
      <c r="J37" s="56"/>
    </row>
    <row r="38" spans="1:10" ht="19.8">
      <c r="A38" s="94">
        <v>30</v>
      </c>
      <c r="B38" s="6" t="s">
        <v>113</v>
      </c>
      <c r="C38" s="189"/>
      <c r="D38" s="189"/>
      <c r="E38" s="62"/>
      <c r="F38" s="96">
        <v>67</v>
      </c>
      <c r="G38" s="6" t="s">
        <v>113</v>
      </c>
      <c r="H38" s="190"/>
      <c r="I38" s="191"/>
      <c r="J38" s="56"/>
    </row>
    <row r="39" spans="1:10" ht="19.8">
      <c r="A39" s="94">
        <v>31</v>
      </c>
      <c r="B39" s="6" t="s">
        <v>113</v>
      </c>
      <c r="C39" s="189"/>
      <c r="D39" s="189"/>
      <c r="E39" s="62"/>
      <c r="F39" s="96">
        <v>68</v>
      </c>
      <c r="G39" s="6" t="s">
        <v>113</v>
      </c>
      <c r="H39" s="190"/>
      <c r="I39" s="191"/>
      <c r="J39" s="56"/>
    </row>
    <row r="40" spans="1:10" ht="19.8">
      <c r="A40" s="94">
        <v>32</v>
      </c>
      <c r="B40" s="6" t="s">
        <v>113</v>
      </c>
      <c r="C40" s="189"/>
      <c r="D40" s="189"/>
      <c r="E40" s="62"/>
      <c r="F40" s="96">
        <v>69</v>
      </c>
      <c r="G40" s="6" t="s">
        <v>113</v>
      </c>
      <c r="H40" s="190"/>
      <c r="I40" s="191"/>
      <c r="J40" s="56"/>
    </row>
    <row r="41" spans="1:10" ht="19.8">
      <c r="A41" s="94">
        <v>33</v>
      </c>
      <c r="B41" s="6" t="s">
        <v>113</v>
      </c>
      <c r="C41" s="189"/>
      <c r="D41" s="189"/>
      <c r="E41" s="62"/>
      <c r="F41" s="96">
        <v>70</v>
      </c>
      <c r="G41" s="6" t="s">
        <v>113</v>
      </c>
      <c r="H41" s="192"/>
      <c r="I41" s="193"/>
      <c r="J41" s="56"/>
    </row>
    <row r="42" spans="1:10" ht="19.8">
      <c r="A42" s="94">
        <v>34</v>
      </c>
      <c r="B42" s="6" t="s">
        <v>113</v>
      </c>
      <c r="C42" s="189"/>
      <c r="D42" s="189"/>
      <c r="E42" s="62"/>
      <c r="F42" s="96">
        <v>71</v>
      </c>
      <c r="G42" s="6" t="s">
        <v>113</v>
      </c>
      <c r="H42" s="192"/>
      <c r="I42" s="193"/>
      <c r="J42" s="56"/>
    </row>
    <row r="43" spans="1:10" ht="19.8">
      <c r="A43" s="94">
        <v>35</v>
      </c>
      <c r="B43" s="6" t="s">
        <v>113</v>
      </c>
      <c r="C43" s="189"/>
      <c r="D43" s="189"/>
      <c r="E43" s="62"/>
      <c r="F43" s="96">
        <v>72</v>
      </c>
      <c r="G43" s="6" t="s">
        <v>113</v>
      </c>
      <c r="H43" s="192"/>
      <c r="I43" s="193"/>
      <c r="J43" s="56"/>
    </row>
    <row r="44" spans="1:10" ht="19.8">
      <c r="A44" s="94">
        <v>36</v>
      </c>
      <c r="B44" s="6" t="s">
        <v>113</v>
      </c>
      <c r="C44" s="212"/>
      <c r="D44" s="212"/>
      <c r="E44" s="62"/>
      <c r="F44" s="96">
        <v>73</v>
      </c>
      <c r="G44" s="6" t="s">
        <v>113</v>
      </c>
      <c r="H44" s="192"/>
      <c r="I44" s="193"/>
      <c r="J44" s="56"/>
    </row>
    <row r="45" spans="1:10" ht="20.399999999999999" thickBot="1">
      <c r="A45" s="95">
        <v>37</v>
      </c>
      <c r="B45" s="66" t="s">
        <v>113</v>
      </c>
      <c r="C45" s="209"/>
      <c r="D45" s="209"/>
      <c r="E45" s="67"/>
      <c r="F45" s="97">
        <v>74</v>
      </c>
      <c r="G45" s="66" t="s">
        <v>113</v>
      </c>
      <c r="H45" s="210"/>
      <c r="I45" s="211"/>
      <c r="J45" s="68"/>
    </row>
  </sheetData>
  <mergeCells count="98">
    <mergeCell ref="C45:D45"/>
    <mergeCell ref="H45:I45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A7:B7"/>
    <mergeCell ref="C7:D7"/>
    <mergeCell ref="F7:G7"/>
    <mergeCell ref="H7:I7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A1:J1"/>
    <mergeCell ref="A2:J2"/>
    <mergeCell ref="A3:B4"/>
    <mergeCell ref="C3:E3"/>
    <mergeCell ref="F3:G4"/>
    <mergeCell ref="H3:J3"/>
    <mergeCell ref="C4:E4"/>
    <mergeCell ref="H4:J4"/>
  </mergeCells>
  <phoneticPr fontId="3" type="noConversion"/>
  <pageMargins left="0.70866141732283472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13100-9761-42FC-A763-A219FDAA29EE}">
  <dimension ref="A1:M27"/>
  <sheetViews>
    <sheetView workbookViewId="0">
      <selection activeCell="C8" sqref="C8"/>
    </sheetView>
  </sheetViews>
  <sheetFormatPr defaultRowHeight="16.2"/>
  <cols>
    <col min="1" max="1" width="6.6640625" style="21" customWidth="1"/>
    <col min="2" max="2" width="12.6640625" style="21" customWidth="1"/>
    <col min="3" max="10" width="6.6640625" style="21" customWidth="1"/>
    <col min="11" max="11" width="19" style="21" bestFit="1" customWidth="1"/>
    <col min="12" max="12" width="3.21875" style="21" customWidth="1"/>
    <col min="13" max="251" width="8.88671875" style="21"/>
    <col min="252" max="252" width="7.6640625" style="21" customWidth="1"/>
    <col min="253" max="253" width="11.21875" style="21" customWidth="1"/>
    <col min="254" max="259" width="7.44140625" style="21" customWidth="1"/>
    <col min="260" max="260" width="7.88671875" style="21" customWidth="1"/>
    <col min="261" max="261" width="9.21875" style="21" customWidth="1"/>
    <col min="262" max="262" width="10.6640625" style="21" customWidth="1"/>
    <col min="263" max="263" width="3.21875" style="21" customWidth="1"/>
    <col min="264" max="507" width="8.88671875" style="21"/>
    <col min="508" max="508" width="7.6640625" style="21" customWidth="1"/>
    <col min="509" max="509" width="11.21875" style="21" customWidth="1"/>
    <col min="510" max="515" width="7.44140625" style="21" customWidth="1"/>
    <col min="516" max="516" width="7.88671875" style="21" customWidth="1"/>
    <col min="517" max="517" width="9.21875" style="21" customWidth="1"/>
    <col min="518" max="518" width="10.6640625" style="21" customWidth="1"/>
    <col min="519" max="519" width="3.21875" style="21" customWidth="1"/>
    <col min="520" max="763" width="8.88671875" style="21"/>
    <col min="764" max="764" width="7.6640625" style="21" customWidth="1"/>
    <col min="765" max="765" width="11.21875" style="21" customWidth="1"/>
    <col min="766" max="771" width="7.44140625" style="21" customWidth="1"/>
    <col min="772" max="772" width="7.88671875" style="21" customWidth="1"/>
    <col min="773" max="773" width="9.21875" style="21" customWidth="1"/>
    <col min="774" max="774" width="10.6640625" style="21" customWidth="1"/>
    <col min="775" max="775" width="3.21875" style="21" customWidth="1"/>
    <col min="776" max="1019" width="8.88671875" style="21"/>
    <col min="1020" max="1020" width="7.6640625" style="21" customWidth="1"/>
    <col min="1021" max="1021" width="11.21875" style="21" customWidth="1"/>
    <col min="1022" max="1027" width="7.44140625" style="21" customWidth="1"/>
    <col min="1028" max="1028" width="7.88671875" style="21" customWidth="1"/>
    <col min="1029" max="1029" width="9.21875" style="21" customWidth="1"/>
    <col min="1030" max="1030" width="10.6640625" style="21" customWidth="1"/>
    <col min="1031" max="1031" width="3.21875" style="21" customWidth="1"/>
    <col min="1032" max="1275" width="8.88671875" style="21"/>
    <col min="1276" max="1276" width="7.6640625" style="21" customWidth="1"/>
    <col min="1277" max="1277" width="11.21875" style="21" customWidth="1"/>
    <col min="1278" max="1283" width="7.44140625" style="21" customWidth="1"/>
    <col min="1284" max="1284" width="7.88671875" style="21" customWidth="1"/>
    <col min="1285" max="1285" width="9.21875" style="21" customWidth="1"/>
    <col min="1286" max="1286" width="10.6640625" style="21" customWidth="1"/>
    <col min="1287" max="1287" width="3.21875" style="21" customWidth="1"/>
    <col min="1288" max="1531" width="8.88671875" style="21"/>
    <col min="1532" max="1532" width="7.6640625" style="21" customWidth="1"/>
    <col min="1533" max="1533" width="11.21875" style="21" customWidth="1"/>
    <col min="1534" max="1539" width="7.44140625" style="21" customWidth="1"/>
    <col min="1540" max="1540" width="7.88671875" style="21" customWidth="1"/>
    <col min="1541" max="1541" width="9.21875" style="21" customWidth="1"/>
    <col min="1542" max="1542" width="10.6640625" style="21" customWidth="1"/>
    <col min="1543" max="1543" width="3.21875" style="21" customWidth="1"/>
    <col min="1544" max="1787" width="8.88671875" style="21"/>
    <col min="1788" max="1788" width="7.6640625" style="21" customWidth="1"/>
    <col min="1789" max="1789" width="11.21875" style="21" customWidth="1"/>
    <col min="1790" max="1795" width="7.44140625" style="21" customWidth="1"/>
    <col min="1796" max="1796" width="7.88671875" style="21" customWidth="1"/>
    <col min="1797" max="1797" width="9.21875" style="21" customWidth="1"/>
    <col min="1798" max="1798" width="10.6640625" style="21" customWidth="1"/>
    <col min="1799" max="1799" width="3.21875" style="21" customWidth="1"/>
    <col min="1800" max="2043" width="8.88671875" style="21"/>
    <col min="2044" max="2044" width="7.6640625" style="21" customWidth="1"/>
    <col min="2045" max="2045" width="11.21875" style="21" customWidth="1"/>
    <col min="2046" max="2051" width="7.44140625" style="21" customWidth="1"/>
    <col min="2052" max="2052" width="7.88671875" style="21" customWidth="1"/>
    <col min="2053" max="2053" width="9.21875" style="21" customWidth="1"/>
    <col min="2054" max="2054" width="10.6640625" style="21" customWidth="1"/>
    <col min="2055" max="2055" width="3.21875" style="21" customWidth="1"/>
    <col min="2056" max="2299" width="8.88671875" style="21"/>
    <col min="2300" max="2300" width="7.6640625" style="21" customWidth="1"/>
    <col min="2301" max="2301" width="11.21875" style="21" customWidth="1"/>
    <col min="2302" max="2307" width="7.44140625" style="21" customWidth="1"/>
    <col min="2308" max="2308" width="7.88671875" style="21" customWidth="1"/>
    <col min="2309" max="2309" width="9.21875" style="21" customWidth="1"/>
    <col min="2310" max="2310" width="10.6640625" style="21" customWidth="1"/>
    <col min="2311" max="2311" width="3.21875" style="21" customWidth="1"/>
    <col min="2312" max="2555" width="8.88671875" style="21"/>
    <col min="2556" max="2556" width="7.6640625" style="21" customWidth="1"/>
    <col min="2557" max="2557" width="11.21875" style="21" customWidth="1"/>
    <col min="2558" max="2563" width="7.44140625" style="21" customWidth="1"/>
    <col min="2564" max="2564" width="7.88671875" style="21" customWidth="1"/>
    <col min="2565" max="2565" width="9.21875" style="21" customWidth="1"/>
    <col min="2566" max="2566" width="10.6640625" style="21" customWidth="1"/>
    <col min="2567" max="2567" width="3.21875" style="21" customWidth="1"/>
    <col min="2568" max="2811" width="8.88671875" style="21"/>
    <col min="2812" max="2812" width="7.6640625" style="21" customWidth="1"/>
    <col min="2813" max="2813" width="11.21875" style="21" customWidth="1"/>
    <col min="2814" max="2819" width="7.44140625" style="21" customWidth="1"/>
    <col min="2820" max="2820" width="7.88671875" style="21" customWidth="1"/>
    <col min="2821" max="2821" width="9.21875" style="21" customWidth="1"/>
    <col min="2822" max="2822" width="10.6640625" style="21" customWidth="1"/>
    <col min="2823" max="2823" width="3.21875" style="21" customWidth="1"/>
    <col min="2824" max="3067" width="8.88671875" style="21"/>
    <col min="3068" max="3068" width="7.6640625" style="21" customWidth="1"/>
    <col min="3069" max="3069" width="11.21875" style="21" customWidth="1"/>
    <col min="3070" max="3075" width="7.44140625" style="21" customWidth="1"/>
    <col min="3076" max="3076" width="7.88671875" style="21" customWidth="1"/>
    <col min="3077" max="3077" width="9.21875" style="21" customWidth="1"/>
    <col min="3078" max="3078" width="10.6640625" style="21" customWidth="1"/>
    <col min="3079" max="3079" width="3.21875" style="21" customWidth="1"/>
    <col min="3080" max="3323" width="8.88671875" style="21"/>
    <col min="3324" max="3324" width="7.6640625" style="21" customWidth="1"/>
    <col min="3325" max="3325" width="11.21875" style="21" customWidth="1"/>
    <col min="3326" max="3331" width="7.44140625" style="21" customWidth="1"/>
    <col min="3332" max="3332" width="7.88671875" style="21" customWidth="1"/>
    <col min="3333" max="3333" width="9.21875" style="21" customWidth="1"/>
    <col min="3334" max="3334" width="10.6640625" style="21" customWidth="1"/>
    <col min="3335" max="3335" width="3.21875" style="21" customWidth="1"/>
    <col min="3336" max="3579" width="8.88671875" style="21"/>
    <col min="3580" max="3580" width="7.6640625" style="21" customWidth="1"/>
    <col min="3581" max="3581" width="11.21875" style="21" customWidth="1"/>
    <col min="3582" max="3587" width="7.44140625" style="21" customWidth="1"/>
    <col min="3588" max="3588" width="7.88671875" style="21" customWidth="1"/>
    <col min="3589" max="3589" width="9.21875" style="21" customWidth="1"/>
    <col min="3590" max="3590" width="10.6640625" style="21" customWidth="1"/>
    <col min="3591" max="3591" width="3.21875" style="21" customWidth="1"/>
    <col min="3592" max="3835" width="8.88671875" style="21"/>
    <col min="3836" max="3836" width="7.6640625" style="21" customWidth="1"/>
    <col min="3837" max="3837" width="11.21875" style="21" customWidth="1"/>
    <col min="3838" max="3843" width="7.44140625" style="21" customWidth="1"/>
    <col min="3844" max="3844" width="7.88671875" style="21" customWidth="1"/>
    <col min="3845" max="3845" width="9.21875" style="21" customWidth="1"/>
    <col min="3846" max="3846" width="10.6640625" style="21" customWidth="1"/>
    <col min="3847" max="3847" width="3.21875" style="21" customWidth="1"/>
    <col min="3848" max="4091" width="8.88671875" style="21"/>
    <col min="4092" max="4092" width="7.6640625" style="21" customWidth="1"/>
    <col min="4093" max="4093" width="11.21875" style="21" customWidth="1"/>
    <col min="4094" max="4099" width="7.44140625" style="21" customWidth="1"/>
    <col min="4100" max="4100" width="7.88671875" style="21" customWidth="1"/>
    <col min="4101" max="4101" width="9.21875" style="21" customWidth="1"/>
    <col min="4102" max="4102" width="10.6640625" style="21" customWidth="1"/>
    <col min="4103" max="4103" width="3.21875" style="21" customWidth="1"/>
    <col min="4104" max="4347" width="8.88671875" style="21"/>
    <col min="4348" max="4348" width="7.6640625" style="21" customWidth="1"/>
    <col min="4349" max="4349" width="11.21875" style="21" customWidth="1"/>
    <col min="4350" max="4355" width="7.44140625" style="21" customWidth="1"/>
    <col min="4356" max="4356" width="7.88671875" style="21" customWidth="1"/>
    <col min="4357" max="4357" width="9.21875" style="21" customWidth="1"/>
    <col min="4358" max="4358" width="10.6640625" style="21" customWidth="1"/>
    <col min="4359" max="4359" width="3.21875" style="21" customWidth="1"/>
    <col min="4360" max="4603" width="8.88671875" style="21"/>
    <col min="4604" max="4604" width="7.6640625" style="21" customWidth="1"/>
    <col min="4605" max="4605" width="11.21875" style="21" customWidth="1"/>
    <col min="4606" max="4611" width="7.44140625" style="21" customWidth="1"/>
    <col min="4612" max="4612" width="7.88671875" style="21" customWidth="1"/>
    <col min="4613" max="4613" width="9.21875" style="21" customWidth="1"/>
    <col min="4614" max="4614" width="10.6640625" style="21" customWidth="1"/>
    <col min="4615" max="4615" width="3.21875" style="21" customWidth="1"/>
    <col min="4616" max="4859" width="8.88671875" style="21"/>
    <col min="4860" max="4860" width="7.6640625" style="21" customWidth="1"/>
    <col min="4861" max="4861" width="11.21875" style="21" customWidth="1"/>
    <col min="4862" max="4867" width="7.44140625" style="21" customWidth="1"/>
    <col min="4868" max="4868" width="7.88671875" style="21" customWidth="1"/>
    <col min="4869" max="4869" width="9.21875" style="21" customWidth="1"/>
    <col min="4870" max="4870" width="10.6640625" style="21" customWidth="1"/>
    <col min="4871" max="4871" width="3.21875" style="21" customWidth="1"/>
    <col min="4872" max="5115" width="8.88671875" style="21"/>
    <col min="5116" max="5116" width="7.6640625" style="21" customWidth="1"/>
    <col min="5117" max="5117" width="11.21875" style="21" customWidth="1"/>
    <col min="5118" max="5123" width="7.44140625" style="21" customWidth="1"/>
    <col min="5124" max="5124" width="7.88671875" style="21" customWidth="1"/>
    <col min="5125" max="5125" width="9.21875" style="21" customWidth="1"/>
    <col min="5126" max="5126" width="10.6640625" style="21" customWidth="1"/>
    <col min="5127" max="5127" width="3.21875" style="21" customWidth="1"/>
    <col min="5128" max="5371" width="8.88671875" style="21"/>
    <col min="5372" max="5372" width="7.6640625" style="21" customWidth="1"/>
    <col min="5373" max="5373" width="11.21875" style="21" customWidth="1"/>
    <col min="5374" max="5379" width="7.44140625" style="21" customWidth="1"/>
    <col min="5380" max="5380" width="7.88671875" style="21" customWidth="1"/>
    <col min="5381" max="5381" width="9.21875" style="21" customWidth="1"/>
    <col min="5382" max="5382" width="10.6640625" style="21" customWidth="1"/>
    <col min="5383" max="5383" width="3.21875" style="21" customWidth="1"/>
    <col min="5384" max="5627" width="8.88671875" style="21"/>
    <col min="5628" max="5628" width="7.6640625" style="21" customWidth="1"/>
    <col min="5629" max="5629" width="11.21875" style="21" customWidth="1"/>
    <col min="5630" max="5635" width="7.44140625" style="21" customWidth="1"/>
    <col min="5636" max="5636" width="7.88671875" style="21" customWidth="1"/>
    <col min="5637" max="5637" width="9.21875" style="21" customWidth="1"/>
    <col min="5638" max="5638" width="10.6640625" style="21" customWidth="1"/>
    <col min="5639" max="5639" width="3.21875" style="21" customWidth="1"/>
    <col min="5640" max="5883" width="8.88671875" style="21"/>
    <col min="5884" max="5884" width="7.6640625" style="21" customWidth="1"/>
    <col min="5885" max="5885" width="11.21875" style="21" customWidth="1"/>
    <col min="5886" max="5891" width="7.44140625" style="21" customWidth="1"/>
    <col min="5892" max="5892" width="7.88671875" style="21" customWidth="1"/>
    <col min="5893" max="5893" width="9.21875" style="21" customWidth="1"/>
    <col min="5894" max="5894" width="10.6640625" style="21" customWidth="1"/>
    <col min="5895" max="5895" width="3.21875" style="21" customWidth="1"/>
    <col min="5896" max="6139" width="8.88671875" style="21"/>
    <col min="6140" max="6140" width="7.6640625" style="21" customWidth="1"/>
    <col min="6141" max="6141" width="11.21875" style="21" customWidth="1"/>
    <col min="6142" max="6147" width="7.44140625" style="21" customWidth="1"/>
    <col min="6148" max="6148" width="7.88671875" style="21" customWidth="1"/>
    <col min="6149" max="6149" width="9.21875" style="21" customWidth="1"/>
    <col min="6150" max="6150" width="10.6640625" style="21" customWidth="1"/>
    <col min="6151" max="6151" width="3.21875" style="21" customWidth="1"/>
    <col min="6152" max="6395" width="8.88671875" style="21"/>
    <col min="6396" max="6396" width="7.6640625" style="21" customWidth="1"/>
    <col min="6397" max="6397" width="11.21875" style="21" customWidth="1"/>
    <col min="6398" max="6403" width="7.44140625" style="21" customWidth="1"/>
    <col min="6404" max="6404" width="7.88671875" style="21" customWidth="1"/>
    <col min="6405" max="6405" width="9.21875" style="21" customWidth="1"/>
    <col min="6406" max="6406" width="10.6640625" style="21" customWidth="1"/>
    <col min="6407" max="6407" width="3.21875" style="21" customWidth="1"/>
    <col min="6408" max="6651" width="8.88671875" style="21"/>
    <col min="6652" max="6652" width="7.6640625" style="21" customWidth="1"/>
    <col min="6653" max="6653" width="11.21875" style="21" customWidth="1"/>
    <col min="6654" max="6659" width="7.44140625" style="21" customWidth="1"/>
    <col min="6660" max="6660" width="7.88671875" style="21" customWidth="1"/>
    <col min="6661" max="6661" width="9.21875" style="21" customWidth="1"/>
    <col min="6662" max="6662" width="10.6640625" style="21" customWidth="1"/>
    <col min="6663" max="6663" width="3.21875" style="21" customWidth="1"/>
    <col min="6664" max="6907" width="8.88671875" style="21"/>
    <col min="6908" max="6908" width="7.6640625" style="21" customWidth="1"/>
    <col min="6909" max="6909" width="11.21875" style="21" customWidth="1"/>
    <col min="6910" max="6915" width="7.44140625" style="21" customWidth="1"/>
    <col min="6916" max="6916" width="7.88671875" style="21" customWidth="1"/>
    <col min="6917" max="6917" width="9.21875" style="21" customWidth="1"/>
    <col min="6918" max="6918" width="10.6640625" style="21" customWidth="1"/>
    <col min="6919" max="6919" width="3.21875" style="21" customWidth="1"/>
    <col min="6920" max="7163" width="8.88671875" style="21"/>
    <col min="7164" max="7164" width="7.6640625" style="21" customWidth="1"/>
    <col min="7165" max="7165" width="11.21875" style="21" customWidth="1"/>
    <col min="7166" max="7171" width="7.44140625" style="21" customWidth="1"/>
    <col min="7172" max="7172" width="7.88671875" style="21" customWidth="1"/>
    <col min="7173" max="7173" width="9.21875" style="21" customWidth="1"/>
    <col min="7174" max="7174" width="10.6640625" style="21" customWidth="1"/>
    <col min="7175" max="7175" width="3.21875" style="21" customWidth="1"/>
    <col min="7176" max="7419" width="8.88671875" style="21"/>
    <col min="7420" max="7420" width="7.6640625" style="21" customWidth="1"/>
    <col min="7421" max="7421" width="11.21875" style="21" customWidth="1"/>
    <col min="7422" max="7427" width="7.44140625" style="21" customWidth="1"/>
    <col min="7428" max="7428" width="7.88671875" style="21" customWidth="1"/>
    <col min="7429" max="7429" width="9.21875" style="21" customWidth="1"/>
    <col min="7430" max="7430" width="10.6640625" style="21" customWidth="1"/>
    <col min="7431" max="7431" width="3.21875" style="21" customWidth="1"/>
    <col min="7432" max="7675" width="8.88671875" style="21"/>
    <col min="7676" max="7676" width="7.6640625" style="21" customWidth="1"/>
    <col min="7677" max="7677" width="11.21875" style="21" customWidth="1"/>
    <col min="7678" max="7683" width="7.44140625" style="21" customWidth="1"/>
    <col min="7684" max="7684" width="7.88671875" style="21" customWidth="1"/>
    <col min="7685" max="7685" width="9.21875" style="21" customWidth="1"/>
    <col min="7686" max="7686" width="10.6640625" style="21" customWidth="1"/>
    <col min="7687" max="7687" width="3.21875" style="21" customWidth="1"/>
    <col min="7688" max="7931" width="8.88671875" style="21"/>
    <col min="7932" max="7932" width="7.6640625" style="21" customWidth="1"/>
    <col min="7933" max="7933" width="11.21875" style="21" customWidth="1"/>
    <col min="7934" max="7939" width="7.44140625" style="21" customWidth="1"/>
    <col min="7940" max="7940" width="7.88671875" style="21" customWidth="1"/>
    <col min="7941" max="7941" width="9.21875" style="21" customWidth="1"/>
    <col min="7942" max="7942" width="10.6640625" style="21" customWidth="1"/>
    <col min="7943" max="7943" width="3.21875" style="21" customWidth="1"/>
    <col min="7944" max="8187" width="8.88671875" style="21"/>
    <col min="8188" max="8188" width="7.6640625" style="21" customWidth="1"/>
    <col min="8189" max="8189" width="11.21875" style="21" customWidth="1"/>
    <col min="8190" max="8195" width="7.44140625" style="21" customWidth="1"/>
    <col min="8196" max="8196" width="7.88671875" style="21" customWidth="1"/>
    <col min="8197" max="8197" width="9.21875" style="21" customWidth="1"/>
    <col min="8198" max="8198" width="10.6640625" style="21" customWidth="1"/>
    <col min="8199" max="8199" width="3.21875" style="21" customWidth="1"/>
    <col min="8200" max="8443" width="8.88671875" style="21"/>
    <col min="8444" max="8444" width="7.6640625" style="21" customWidth="1"/>
    <col min="8445" max="8445" width="11.21875" style="21" customWidth="1"/>
    <col min="8446" max="8451" width="7.44140625" style="21" customWidth="1"/>
    <col min="8452" max="8452" width="7.88671875" style="21" customWidth="1"/>
    <col min="8453" max="8453" width="9.21875" style="21" customWidth="1"/>
    <col min="8454" max="8454" width="10.6640625" style="21" customWidth="1"/>
    <col min="8455" max="8455" width="3.21875" style="21" customWidth="1"/>
    <col min="8456" max="8699" width="8.88671875" style="21"/>
    <col min="8700" max="8700" width="7.6640625" style="21" customWidth="1"/>
    <col min="8701" max="8701" width="11.21875" style="21" customWidth="1"/>
    <col min="8702" max="8707" width="7.44140625" style="21" customWidth="1"/>
    <col min="8708" max="8708" width="7.88671875" style="21" customWidth="1"/>
    <col min="8709" max="8709" width="9.21875" style="21" customWidth="1"/>
    <col min="8710" max="8710" width="10.6640625" style="21" customWidth="1"/>
    <col min="8711" max="8711" width="3.21875" style="21" customWidth="1"/>
    <col min="8712" max="8955" width="8.88671875" style="21"/>
    <col min="8956" max="8956" width="7.6640625" style="21" customWidth="1"/>
    <col min="8957" max="8957" width="11.21875" style="21" customWidth="1"/>
    <col min="8958" max="8963" width="7.44140625" style="21" customWidth="1"/>
    <col min="8964" max="8964" width="7.88671875" style="21" customWidth="1"/>
    <col min="8965" max="8965" width="9.21875" style="21" customWidth="1"/>
    <col min="8966" max="8966" width="10.6640625" style="21" customWidth="1"/>
    <col min="8967" max="8967" width="3.21875" style="21" customWidth="1"/>
    <col min="8968" max="9211" width="8.88671875" style="21"/>
    <col min="9212" max="9212" width="7.6640625" style="21" customWidth="1"/>
    <col min="9213" max="9213" width="11.21875" style="21" customWidth="1"/>
    <col min="9214" max="9219" width="7.44140625" style="21" customWidth="1"/>
    <col min="9220" max="9220" width="7.88671875" style="21" customWidth="1"/>
    <col min="9221" max="9221" width="9.21875" style="21" customWidth="1"/>
    <col min="9222" max="9222" width="10.6640625" style="21" customWidth="1"/>
    <col min="9223" max="9223" width="3.21875" style="21" customWidth="1"/>
    <col min="9224" max="9467" width="8.88671875" style="21"/>
    <col min="9468" max="9468" width="7.6640625" style="21" customWidth="1"/>
    <col min="9469" max="9469" width="11.21875" style="21" customWidth="1"/>
    <col min="9470" max="9475" width="7.44140625" style="21" customWidth="1"/>
    <col min="9476" max="9476" width="7.88671875" style="21" customWidth="1"/>
    <col min="9477" max="9477" width="9.21875" style="21" customWidth="1"/>
    <col min="9478" max="9478" width="10.6640625" style="21" customWidth="1"/>
    <col min="9479" max="9479" width="3.21875" style="21" customWidth="1"/>
    <col min="9480" max="9723" width="8.88671875" style="21"/>
    <col min="9724" max="9724" width="7.6640625" style="21" customWidth="1"/>
    <col min="9725" max="9725" width="11.21875" style="21" customWidth="1"/>
    <col min="9726" max="9731" width="7.44140625" style="21" customWidth="1"/>
    <col min="9732" max="9732" width="7.88671875" style="21" customWidth="1"/>
    <col min="9733" max="9733" width="9.21875" style="21" customWidth="1"/>
    <col min="9734" max="9734" width="10.6640625" style="21" customWidth="1"/>
    <col min="9735" max="9735" width="3.21875" style="21" customWidth="1"/>
    <col min="9736" max="9979" width="8.88671875" style="21"/>
    <col min="9980" max="9980" width="7.6640625" style="21" customWidth="1"/>
    <col min="9981" max="9981" width="11.21875" style="21" customWidth="1"/>
    <col min="9982" max="9987" width="7.44140625" style="21" customWidth="1"/>
    <col min="9988" max="9988" width="7.88671875" style="21" customWidth="1"/>
    <col min="9989" max="9989" width="9.21875" style="21" customWidth="1"/>
    <col min="9990" max="9990" width="10.6640625" style="21" customWidth="1"/>
    <col min="9991" max="9991" width="3.21875" style="21" customWidth="1"/>
    <col min="9992" max="10235" width="8.88671875" style="21"/>
    <col min="10236" max="10236" width="7.6640625" style="21" customWidth="1"/>
    <col min="10237" max="10237" width="11.21875" style="21" customWidth="1"/>
    <col min="10238" max="10243" width="7.44140625" style="21" customWidth="1"/>
    <col min="10244" max="10244" width="7.88671875" style="21" customWidth="1"/>
    <col min="10245" max="10245" width="9.21875" style="21" customWidth="1"/>
    <col min="10246" max="10246" width="10.6640625" style="21" customWidth="1"/>
    <col min="10247" max="10247" width="3.21875" style="21" customWidth="1"/>
    <col min="10248" max="10491" width="8.88671875" style="21"/>
    <col min="10492" max="10492" width="7.6640625" style="21" customWidth="1"/>
    <col min="10493" max="10493" width="11.21875" style="21" customWidth="1"/>
    <col min="10494" max="10499" width="7.44140625" style="21" customWidth="1"/>
    <col min="10500" max="10500" width="7.88671875" style="21" customWidth="1"/>
    <col min="10501" max="10501" width="9.21875" style="21" customWidth="1"/>
    <col min="10502" max="10502" width="10.6640625" style="21" customWidth="1"/>
    <col min="10503" max="10503" width="3.21875" style="21" customWidth="1"/>
    <col min="10504" max="10747" width="8.88671875" style="21"/>
    <col min="10748" max="10748" width="7.6640625" style="21" customWidth="1"/>
    <col min="10749" max="10749" width="11.21875" style="21" customWidth="1"/>
    <col min="10750" max="10755" width="7.44140625" style="21" customWidth="1"/>
    <col min="10756" max="10756" width="7.88671875" style="21" customWidth="1"/>
    <col min="10757" max="10757" width="9.21875" style="21" customWidth="1"/>
    <col min="10758" max="10758" width="10.6640625" style="21" customWidth="1"/>
    <col min="10759" max="10759" width="3.21875" style="21" customWidth="1"/>
    <col min="10760" max="11003" width="8.88671875" style="21"/>
    <col min="11004" max="11004" width="7.6640625" style="21" customWidth="1"/>
    <col min="11005" max="11005" width="11.21875" style="21" customWidth="1"/>
    <col min="11006" max="11011" width="7.44140625" style="21" customWidth="1"/>
    <col min="11012" max="11012" width="7.88671875" style="21" customWidth="1"/>
    <col min="11013" max="11013" width="9.21875" style="21" customWidth="1"/>
    <col min="11014" max="11014" width="10.6640625" style="21" customWidth="1"/>
    <col min="11015" max="11015" width="3.21875" style="21" customWidth="1"/>
    <col min="11016" max="11259" width="8.88671875" style="21"/>
    <col min="11260" max="11260" width="7.6640625" style="21" customWidth="1"/>
    <col min="11261" max="11261" width="11.21875" style="21" customWidth="1"/>
    <col min="11262" max="11267" width="7.44140625" style="21" customWidth="1"/>
    <col min="11268" max="11268" width="7.88671875" style="21" customWidth="1"/>
    <col min="11269" max="11269" width="9.21875" style="21" customWidth="1"/>
    <col min="11270" max="11270" width="10.6640625" style="21" customWidth="1"/>
    <col min="11271" max="11271" width="3.21875" style="21" customWidth="1"/>
    <col min="11272" max="11515" width="8.88671875" style="21"/>
    <col min="11516" max="11516" width="7.6640625" style="21" customWidth="1"/>
    <col min="11517" max="11517" width="11.21875" style="21" customWidth="1"/>
    <col min="11518" max="11523" width="7.44140625" style="21" customWidth="1"/>
    <col min="11524" max="11524" width="7.88671875" style="21" customWidth="1"/>
    <col min="11525" max="11525" width="9.21875" style="21" customWidth="1"/>
    <col min="11526" max="11526" width="10.6640625" style="21" customWidth="1"/>
    <col min="11527" max="11527" width="3.21875" style="21" customWidth="1"/>
    <col min="11528" max="11771" width="8.88671875" style="21"/>
    <col min="11772" max="11772" width="7.6640625" style="21" customWidth="1"/>
    <col min="11773" max="11773" width="11.21875" style="21" customWidth="1"/>
    <col min="11774" max="11779" width="7.44140625" style="21" customWidth="1"/>
    <col min="11780" max="11780" width="7.88671875" style="21" customWidth="1"/>
    <col min="11781" max="11781" width="9.21875" style="21" customWidth="1"/>
    <col min="11782" max="11782" width="10.6640625" style="21" customWidth="1"/>
    <col min="11783" max="11783" width="3.21875" style="21" customWidth="1"/>
    <col min="11784" max="12027" width="8.88671875" style="21"/>
    <col min="12028" max="12028" width="7.6640625" style="21" customWidth="1"/>
    <col min="12029" max="12029" width="11.21875" style="21" customWidth="1"/>
    <col min="12030" max="12035" width="7.44140625" style="21" customWidth="1"/>
    <col min="12036" max="12036" width="7.88671875" style="21" customWidth="1"/>
    <col min="12037" max="12037" width="9.21875" style="21" customWidth="1"/>
    <col min="12038" max="12038" width="10.6640625" style="21" customWidth="1"/>
    <col min="12039" max="12039" width="3.21875" style="21" customWidth="1"/>
    <col min="12040" max="12283" width="8.88671875" style="21"/>
    <col min="12284" max="12284" width="7.6640625" style="21" customWidth="1"/>
    <col min="12285" max="12285" width="11.21875" style="21" customWidth="1"/>
    <col min="12286" max="12291" width="7.44140625" style="21" customWidth="1"/>
    <col min="12292" max="12292" width="7.88671875" style="21" customWidth="1"/>
    <col min="12293" max="12293" width="9.21875" style="21" customWidth="1"/>
    <col min="12294" max="12294" width="10.6640625" style="21" customWidth="1"/>
    <col min="12295" max="12295" width="3.21875" style="21" customWidth="1"/>
    <col min="12296" max="12539" width="8.88671875" style="21"/>
    <col min="12540" max="12540" width="7.6640625" style="21" customWidth="1"/>
    <col min="12541" max="12541" width="11.21875" style="21" customWidth="1"/>
    <col min="12542" max="12547" width="7.44140625" style="21" customWidth="1"/>
    <col min="12548" max="12548" width="7.88671875" style="21" customWidth="1"/>
    <col min="12549" max="12549" width="9.21875" style="21" customWidth="1"/>
    <col min="12550" max="12550" width="10.6640625" style="21" customWidth="1"/>
    <col min="12551" max="12551" width="3.21875" style="21" customWidth="1"/>
    <col min="12552" max="12795" width="8.88671875" style="21"/>
    <col min="12796" max="12796" width="7.6640625" style="21" customWidth="1"/>
    <col min="12797" max="12797" width="11.21875" style="21" customWidth="1"/>
    <col min="12798" max="12803" width="7.44140625" style="21" customWidth="1"/>
    <col min="12804" max="12804" width="7.88671875" style="21" customWidth="1"/>
    <col min="12805" max="12805" width="9.21875" style="21" customWidth="1"/>
    <col min="12806" max="12806" width="10.6640625" style="21" customWidth="1"/>
    <col min="12807" max="12807" width="3.21875" style="21" customWidth="1"/>
    <col min="12808" max="13051" width="8.88671875" style="21"/>
    <col min="13052" max="13052" width="7.6640625" style="21" customWidth="1"/>
    <col min="13053" max="13053" width="11.21875" style="21" customWidth="1"/>
    <col min="13054" max="13059" width="7.44140625" style="21" customWidth="1"/>
    <col min="13060" max="13060" width="7.88671875" style="21" customWidth="1"/>
    <col min="13061" max="13061" width="9.21875" style="21" customWidth="1"/>
    <col min="13062" max="13062" width="10.6640625" style="21" customWidth="1"/>
    <col min="13063" max="13063" width="3.21875" style="21" customWidth="1"/>
    <col min="13064" max="13307" width="8.88671875" style="21"/>
    <col min="13308" max="13308" width="7.6640625" style="21" customWidth="1"/>
    <col min="13309" max="13309" width="11.21875" style="21" customWidth="1"/>
    <col min="13310" max="13315" width="7.44140625" style="21" customWidth="1"/>
    <col min="13316" max="13316" width="7.88671875" style="21" customWidth="1"/>
    <col min="13317" max="13317" width="9.21875" style="21" customWidth="1"/>
    <col min="13318" max="13318" width="10.6640625" style="21" customWidth="1"/>
    <col min="13319" max="13319" width="3.21875" style="21" customWidth="1"/>
    <col min="13320" max="13563" width="8.88671875" style="21"/>
    <col min="13564" max="13564" width="7.6640625" style="21" customWidth="1"/>
    <col min="13565" max="13565" width="11.21875" style="21" customWidth="1"/>
    <col min="13566" max="13571" width="7.44140625" style="21" customWidth="1"/>
    <col min="13572" max="13572" width="7.88671875" style="21" customWidth="1"/>
    <col min="13573" max="13573" width="9.21875" style="21" customWidth="1"/>
    <col min="13574" max="13574" width="10.6640625" style="21" customWidth="1"/>
    <col min="13575" max="13575" width="3.21875" style="21" customWidth="1"/>
    <col min="13576" max="13819" width="8.88671875" style="21"/>
    <col min="13820" max="13820" width="7.6640625" style="21" customWidth="1"/>
    <col min="13821" max="13821" width="11.21875" style="21" customWidth="1"/>
    <col min="13822" max="13827" width="7.44140625" style="21" customWidth="1"/>
    <col min="13828" max="13828" width="7.88671875" style="21" customWidth="1"/>
    <col min="13829" max="13829" width="9.21875" style="21" customWidth="1"/>
    <col min="13830" max="13830" width="10.6640625" style="21" customWidth="1"/>
    <col min="13831" max="13831" width="3.21875" style="21" customWidth="1"/>
    <col min="13832" max="14075" width="8.88671875" style="21"/>
    <col min="14076" max="14076" width="7.6640625" style="21" customWidth="1"/>
    <col min="14077" max="14077" width="11.21875" style="21" customWidth="1"/>
    <col min="14078" max="14083" width="7.44140625" style="21" customWidth="1"/>
    <col min="14084" max="14084" width="7.88671875" style="21" customWidth="1"/>
    <col min="14085" max="14085" width="9.21875" style="21" customWidth="1"/>
    <col min="14086" max="14086" width="10.6640625" style="21" customWidth="1"/>
    <col min="14087" max="14087" width="3.21875" style="21" customWidth="1"/>
    <col min="14088" max="14331" width="8.88671875" style="21"/>
    <col min="14332" max="14332" width="7.6640625" style="21" customWidth="1"/>
    <col min="14333" max="14333" width="11.21875" style="21" customWidth="1"/>
    <col min="14334" max="14339" width="7.44140625" style="21" customWidth="1"/>
    <col min="14340" max="14340" width="7.88671875" style="21" customWidth="1"/>
    <col min="14341" max="14341" width="9.21875" style="21" customWidth="1"/>
    <col min="14342" max="14342" width="10.6640625" style="21" customWidth="1"/>
    <col min="14343" max="14343" width="3.21875" style="21" customWidth="1"/>
    <col min="14344" max="14587" width="8.88671875" style="21"/>
    <col min="14588" max="14588" width="7.6640625" style="21" customWidth="1"/>
    <col min="14589" max="14589" width="11.21875" style="21" customWidth="1"/>
    <col min="14590" max="14595" width="7.44140625" style="21" customWidth="1"/>
    <col min="14596" max="14596" width="7.88671875" style="21" customWidth="1"/>
    <col min="14597" max="14597" width="9.21875" style="21" customWidth="1"/>
    <col min="14598" max="14598" width="10.6640625" style="21" customWidth="1"/>
    <col min="14599" max="14599" width="3.21875" style="21" customWidth="1"/>
    <col min="14600" max="14843" width="8.88671875" style="21"/>
    <col min="14844" max="14844" width="7.6640625" style="21" customWidth="1"/>
    <col min="14845" max="14845" width="11.21875" style="21" customWidth="1"/>
    <col min="14846" max="14851" width="7.44140625" style="21" customWidth="1"/>
    <col min="14852" max="14852" width="7.88671875" style="21" customWidth="1"/>
    <col min="14853" max="14853" width="9.21875" style="21" customWidth="1"/>
    <col min="14854" max="14854" width="10.6640625" style="21" customWidth="1"/>
    <col min="14855" max="14855" width="3.21875" style="21" customWidth="1"/>
    <col min="14856" max="15099" width="8.88671875" style="21"/>
    <col min="15100" max="15100" width="7.6640625" style="21" customWidth="1"/>
    <col min="15101" max="15101" width="11.21875" style="21" customWidth="1"/>
    <col min="15102" max="15107" width="7.44140625" style="21" customWidth="1"/>
    <col min="15108" max="15108" width="7.88671875" style="21" customWidth="1"/>
    <col min="15109" max="15109" width="9.21875" style="21" customWidth="1"/>
    <col min="15110" max="15110" width="10.6640625" style="21" customWidth="1"/>
    <col min="15111" max="15111" width="3.21875" style="21" customWidth="1"/>
    <col min="15112" max="15355" width="8.88671875" style="21"/>
    <col min="15356" max="15356" width="7.6640625" style="21" customWidth="1"/>
    <col min="15357" max="15357" width="11.21875" style="21" customWidth="1"/>
    <col min="15358" max="15363" width="7.44140625" style="21" customWidth="1"/>
    <col min="15364" max="15364" width="7.88671875" style="21" customWidth="1"/>
    <col min="15365" max="15365" width="9.21875" style="21" customWidth="1"/>
    <col min="15366" max="15366" width="10.6640625" style="21" customWidth="1"/>
    <col min="15367" max="15367" width="3.21875" style="21" customWidth="1"/>
    <col min="15368" max="15611" width="8.88671875" style="21"/>
    <col min="15612" max="15612" width="7.6640625" style="21" customWidth="1"/>
    <col min="15613" max="15613" width="11.21875" style="21" customWidth="1"/>
    <col min="15614" max="15619" width="7.44140625" style="21" customWidth="1"/>
    <col min="15620" max="15620" width="7.88671875" style="21" customWidth="1"/>
    <col min="15621" max="15621" width="9.21875" style="21" customWidth="1"/>
    <col min="15622" max="15622" width="10.6640625" style="21" customWidth="1"/>
    <col min="15623" max="15623" width="3.21875" style="21" customWidth="1"/>
    <col min="15624" max="15867" width="8.88671875" style="21"/>
    <col min="15868" max="15868" width="7.6640625" style="21" customWidth="1"/>
    <col min="15869" max="15869" width="11.21875" style="21" customWidth="1"/>
    <col min="15870" max="15875" width="7.44140625" style="21" customWidth="1"/>
    <col min="15876" max="15876" width="7.88671875" style="21" customWidth="1"/>
    <col min="15877" max="15877" width="9.21875" style="21" customWidth="1"/>
    <col min="15878" max="15878" width="10.6640625" style="21" customWidth="1"/>
    <col min="15879" max="15879" width="3.21875" style="21" customWidth="1"/>
    <col min="15880" max="16123" width="8.88671875" style="21"/>
    <col min="16124" max="16124" width="7.6640625" style="21" customWidth="1"/>
    <col min="16125" max="16125" width="11.21875" style="21" customWidth="1"/>
    <col min="16126" max="16131" width="7.44140625" style="21" customWidth="1"/>
    <col min="16132" max="16132" width="7.88671875" style="21" customWidth="1"/>
    <col min="16133" max="16133" width="9.21875" style="21" customWidth="1"/>
    <col min="16134" max="16134" width="10.6640625" style="21" customWidth="1"/>
    <col min="16135" max="16135" width="3.21875" style="21" customWidth="1"/>
    <col min="16136" max="16384" width="8.88671875" style="21"/>
  </cols>
  <sheetData>
    <row r="1" spans="1:13" s="10" customFormat="1" ht="28.8" thickBot="1">
      <c r="A1" s="196" t="s">
        <v>205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M1" s="11"/>
    </row>
    <row r="2" spans="1:13" ht="19.8" customHeight="1">
      <c r="A2" s="198" t="s">
        <v>17</v>
      </c>
      <c r="B2" s="200" t="s">
        <v>18</v>
      </c>
      <c r="C2" s="200" t="s">
        <v>19</v>
      </c>
      <c r="D2" s="202" t="s">
        <v>20</v>
      </c>
      <c r="E2" s="203"/>
      <c r="F2" s="203"/>
      <c r="G2" s="203"/>
      <c r="H2" s="204"/>
      <c r="I2" s="205" t="s">
        <v>21</v>
      </c>
      <c r="J2" s="231" t="s">
        <v>22</v>
      </c>
      <c r="K2" s="207" t="s">
        <v>23</v>
      </c>
    </row>
    <row r="3" spans="1:13" ht="20.399999999999999" thickBot="1">
      <c r="A3" s="199"/>
      <c r="B3" s="201"/>
      <c r="C3" s="201"/>
      <c r="D3" s="13" t="s">
        <v>13</v>
      </c>
      <c r="E3" s="13" t="s">
        <v>24</v>
      </c>
      <c r="F3" s="13" t="s">
        <v>25</v>
      </c>
      <c r="G3" s="13" t="s">
        <v>26</v>
      </c>
      <c r="H3" s="14" t="s">
        <v>27</v>
      </c>
      <c r="I3" s="206"/>
      <c r="J3" s="232"/>
      <c r="K3" s="208"/>
    </row>
    <row r="4" spans="1:13" ht="19.8" hidden="1">
      <c r="A4" s="15"/>
      <c r="B4" s="16"/>
      <c r="C4" s="17"/>
      <c r="D4" s="17">
        <v>5</v>
      </c>
      <c r="E4" s="17">
        <v>4</v>
      </c>
      <c r="F4" s="17">
        <v>3</v>
      </c>
      <c r="G4" s="17">
        <v>2</v>
      </c>
      <c r="H4" s="18">
        <v>1</v>
      </c>
      <c r="I4" s="19"/>
      <c r="J4" s="17"/>
      <c r="K4" s="20"/>
    </row>
    <row r="5" spans="1:13" ht="19.8" hidden="1">
      <c r="A5" s="72"/>
      <c r="B5" s="73"/>
      <c r="C5" s="24"/>
      <c r="D5" s="24">
        <v>25</v>
      </c>
      <c r="E5" s="24">
        <v>15</v>
      </c>
      <c r="F5" s="24">
        <v>10</v>
      </c>
      <c r="G5" s="24">
        <v>5</v>
      </c>
      <c r="H5" s="25"/>
      <c r="I5" s="26"/>
      <c r="J5" s="24"/>
      <c r="K5" s="27"/>
    </row>
    <row r="6" spans="1:13" ht="22.8" customHeight="1">
      <c r="A6" s="74">
        <f t="shared" ref="A6:A17" si="0">IF(B6&lt;&gt;"",A5+1,"")</f>
        <v>1</v>
      </c>
      <c r="B6" s="6" t="s">
        <v>33</v>
      </c>
      <c r="C6" s="93">
        <f>IF(B6="","",VLOOKUP(B6,'2月積分表'!$B$6:$J$25,9,0))</f>
        <v>21</v>
      </c>
      <c r="D6" s="75">
        <f>COUNTIF('3月入選目錄'!$E$9,$B$6:$B$25)</f>
        <v>0</v>
      </c>
      <c r="E6" s="75">
        <f>COUNTIF('3月入選目錄'!$E$10,$B$6:$B$25)</f>
        <v>0</v>
      </c>
      <c r="F6" s="75">
        <f>COUNTIF('3月入選目錄'!$E$11,$B$6:$B$25)</f>
        <v>0</v>
      </c>
      <c r="G6" s="75">
        <f>COUNTIF('3月入選目錄'!$E$12:$E$16,$B$6:$B$25)</f>
        <v>0</v>
      </c>
      <c r="H6" s="76">
        <f>COUNTIF('3月入選目錄'!$E$17:$E$45,$B$6:$B$25)+COUNTIF('3月入選目錄'!$J$9:$J$45,$B$6:$B$25)</f>
        <v>0</v>
      </c>
      <c r="I6" s="77">
        <f t="shared" ref="I6:I19" si="1">(D6*$D$4)+(E6*$E$4)+(F6*$F$4)+(G6*$G$4)+(H6*$H$4)</f>
        <v>0</v>
      </c>
      <c r="J6" s="71">
        <f t="shared" ref="J6:J19" si="2">C6+I6</f>
        <v>21</v>
      </c>
      <c r="K6" s="78">
        <f>(D6*$D$5)+(E6*$E$5)+(F6*$F$5)+(G6*$G$5)</f>
        <v>0</v>
      </c>
      <c r="M6" s="34"/>
    </row>
    <row r="7" spans="1:13" ht="22.8" customHeight="1">
      <c r="A7" s="74">
        <f t="shared" si="0"/>
        <v>2</v>
      </c>
      <c r="B7" s="6" t="s">
        <v>38</v>
      </c>
      <c r="C7" s="93">
        <f>IF(B7="","",VLOOKUP(B7,'2月積分表'!$B$6:$J$25,9,0))</f>
        <v>18</v>
      </c>
      <c r="D7" s="75">
        <f>COUNTIF('3月入選目錄'!$E$9,$B$6:$B$25)</f>
        <v>0</v>
      </c>
      <c r="E7" s="75">
        <f>COUNTIF('3月入選目錄'!$E$10,$B$6:$B$25)</f>
        <v>0</v>
      </c>
      <c r="F7" s="75">
        <f>COUNTIF('3月入選目錄'!$E$11,$B$6:$B$25)</f>
        <v>0</v>
      </c>
      <c r="G7" s="75">
        <f>COUNTIF('3月入選目錄'!$E$12:$E$16,$B$6:$B$25)</f>
        <v>0</v>
      </c>
      <c r="H7" s="76">
        <f>COUNTIF('3月入選目錄'!$E$17:$E$45,$B$6:$B$25)+COUNTIF('3月入選目錄'!$J$9:$J$45,$B$6:$B$25)</f>
        <v>0</v>
      </c>
      <c r="I7" s="77">
        <f t="shared" si="1"/>
        <v>0</v>
      </c>
      <c r="J7" s="71">
        <f t="shared" si="2"/>
        <v>18</v>
      </c>
      <c r="K7" s="78">
        <f t="shared" ref="K7:K19" si="3">(D7*$D$5)+(E7*$E$5)+(F7*$F$5)+(G7*$G$5)</f>
        <v>0</v>
      </c>
      <c r="M7" s="34"/>
    </row>
    <row r="8" spans="1:13" ht="22.8" customHeight="1">
      <c r="A8" s="74">
        <f t="shared" si="0"/>
        <v>3</v>
      </c>
      <c r="B8" s="6" t="s">
        <v>41</v>
      </c>
      <c r="C8" s="93">
        <f>IF(B8="","",VLOOKUP(B8,'2月積分表'!$B$6:$J$25,9,0))</f>
        <v>17</v>
      </c>
      <c r="D8" s="75">
        <f>COUNTIF('3月入選目錄'!$E$9,$B$6:$B$25)</f>
        <v>0</v>
      </c>
      <c r="E8" s="75">
        <f>COUNTIF('3月入選目錄'!$E$10,$B$6:$B$25)</f>
        <v>0</v>
      </c>
      <c r="F8" s="75">
        <f>COUNTIF('3月入選目錄'!$E$11,$B$6:$B$25)</f>
        <v>0</v>
      </c>
      <c r="G8" s="75">
        <f>COUNTIF('3月入選目錄'!$E$12:$E$16,$B$6:$B$25)</f>
        <v>0</v>
      </c>
      <c r="H8" s="76">
        <f>COUNTIF('3月入選目錄'!$E$17:$E$45,$B$6:$B$25)+COUNTIF('3月入選目錄'!$J$9:$J$45,$B$6:$B$25)</f>
        <v>0</v>
      </c>
      <c r="I8" s="77">
        <f t="shared" si="1"/>
        <v>0</v>
      </c>
      <c r="J8" s="71">
        <f t="shared" si="2"/>
        <v>17</v>
      </c>
      <c r="K8" s="78">
        <f t="shared" si="3"/>
        <v>0</v>
      </c>
      <c r="M8" s="34"/>
    </row>
    <row r="9" spans="1:13" ht="22.8" customHeight="1">
      <c r="A9" s="74">
        <f t="shared" si="0"/>
        <v>4</v>
      </c>
      <c r="B9" s="9" t="s">
        <v>50</v>
      </c>
      <c r="C9" s="93">
        <f>IF(B9="","",VLOOKUP(B9,'2月積分表'!$B$6:$J$25,9,0))</f>
        <v>15</v>
      </c>
      <c r="D9" s="75">
        <f>COUNTIF('3月入選目錄'!$E$9,$B$6:$B$25)</f>
        <v>0</v>
      </c>
      <c r="E9" s="75">
        <f>COUNTIF('3月入選目錄'!$E$10,$B$6:$B$25)</f>
        <v>0</v>
      </c>
      <c r="F9" s="75">
        <f>COUNTIF('3月入選目錄'!$E$11,$B$6:$B$25)</f>
        <v>0</v>
      </c>
      <c r="G9" s="75">
        <f>COUNTIF('3月入選目錄'!$E$12:$E$16,$B$6:$B$25)</f>
        <v>0</v>
      </c>
      <c r="H9" s="76">
        <f>COUNTIF('3月入選目錄'!$E$17:$E$45,$B$6:$B$25)+COUNTIF('3月入選目錄'!$J$9:$J$45,$B$6:$B$25)</f>
        <v>0</v>
      </c>
      <c r="I9" s="77">
        <f t="shared" si="1"/>
        <v>0</v>
      </c>
      <c r="J9" s="71">
        <f t="shared" si="2"/>
        <v>15</v>
      </c>
      <c r="K9" s="78">
        <f t="shared" si="3"/>
        <v>0</v>
      </c>
      <c r="M9" s="34"/>
    </row>
    <row r="10" spans="1:13" ht="22.8" customHeight="1">
      <c r="A10" s="74">
        <f t="shared" si="0"/>
        <v>5</v>
      </c>
      <c r="B10" s="6" t="s">
        <v>37</v>
      </c>
      <c r="C10" s="93">
        <f>IF(B10="","",VLOOKUP(B10,'2月積分表'!$B$6:$J$25,9,0))</f>
        <v>13</v>
      </c>
      <c r="D10" s="75">
        <f>COUNTIF('3月入選目錄'!$E$9,$B$6:$B$25)</f>
        <v>0</v>
      </c>
      <c r="E10" s="75">
        <f>COUNTIF('3月入選目錄'!$E$10,$B$6:$B$25)</f>
        <v>0</v>
      </c>
      <c r="F10" s="75">
        <f>COUNTIF('3月入選目錄'!$E$11,$B$6:$B$25)</f>
        <v>0</v>
      </c>
      <c r="G10" s="75">
        <f>COUNTIF('3月入選目錄'!$E$12:$E$16,$B$6:$B$25)</f>
        <v>0</v>
      </c>
      <c r="H10" s="76">
        <f>COUNTIF('3月入選目錄'!$E$17:$E$45,$B$6:$B$25)+COUNTIF('3月入選目錄'!$J$9:$J$45,$B$6:$B$25)</f>
        <v>0</v>
      </c>
      <c r="I10" s="77">
        <f t="shared" si="1"/>
        <v>0</v>
      </c>
      <c r="J10" s="71">
        <f t="shared" si="2"/>
        <v>13</v>
      </c>
      <c r="K10" s="78">
        <f t="shared" si="3"/>
        <v>0</v>
      </c>
      <c r="M10" s="34"/>
    </row>
    <row r="11" spans="1:13" ht="22.8" customHeight="1">
      <c r="A11" s="74">
        <f t="shared" si="0"/>
        <v>6</v>
      </c>
      <c r="B11" s="6" t="s">
        <v>63</v>
      </c>
      <c r="C11" s="93">
        <f>IF(B11="","",VLOOKUP(B11,'2月積分表'!$B$6:$J$25,9,0))</f>
        <v>13</v>
      </c>
      <c r="D11" s="75">
        <f>COUNTIF('3月入選目錄'!$E$9,$B$6:$B$25)</f>
        <v>0</v>
      </c>
      <c r="E11" s="75">
        <f>COUNTIF('3月入選目錄'!$E$10,$B$6:$B$25)</f>
        <v>0</v>
      </c>
      <c r="F11" s="75">
        <f>COUNTIF('3月入選目錄'!$E$11,$B$6:$B$25)</f>
        <v>0</v>
      </c>
      <c r="G11" s="75">
        <f>COUNTIF('3月入選目錄'!$E$12:$E$16,$B$6:$B$25)</f>
        <v>0</v>
      </c>
      <c r="H11" s="76">
        <f>COUNTIF('3月入選目錄'!$E$17:$E$45,$B$6:$B$25)+COUNTIF('3月入選目錄'!$J$9:$J$45,$B$6:$B$25)</f>
        <v>0</v>
      </c>
      <c r="I11" s="77">
        <f t="shared" si="1"/>
        <v>0</v>
      </c>
      <c r="J11" s="71">
        <f t="shared" si="2"/>
        <v>13</v>
      </c>
      <c r="K11" s="78">
        <f t="shared" si="3"/>
        <v>0</v>
      </c>
      <c r="M11" s="34"/>
    </row>
    <row r="12" spans="1:13" ht="22.8" customHeight="1">
      <c r="A12" s="74">
        <f t="shared" si="0"/>
        <v>7</v>
      </c>
      <c r="B12" s="6" t="s">
        <v>116</v>
      </c>
      <c r="C12" s="93">
        <f>IF(B12="","",VLOOKUP(B12,'2月積分表'!$B$6:$J$25,9,0))</f>
        <v>10</v>
      </c>
      <c r="D12" s="75">
        <f>COUNTIF('3月入選目錄'!$E$9,$B$6:$B$25)</f>
        <v>0</v>
      </c>
      <c r="E12" s="75">
        <f>COUNTIF('3月入選目錄'!$E$10,$B$6:$B$25)</f>
        <v>0</v>
      </c>
      <c r="F12" s="75">
        <f>COUNTIF('3月入選目錄'!$E$11,$B$6:$B$25)</f>
        <v>0</v>
      </c>
      <c r="G12" s="75">
        <f>COUNTIF('3月入選目錄'!$E$12:$E$16,$B$6:$B$25)</f>
        <v>0</v>
      </c>
      <c r="H12" s="76">
        <f>COUNTIF('3月入選目錄'!$E$17:$E$45,$B$6:$B$25)+COUNTIF('3月入選目錄'!$J$9:$J$45,$B$6:$B$25)</f>
        <v>0</v>
      </c>
      <c r="I12" s="77">
        <f t="shared" si="1"/>
        <v>0</v>
      </c>
      <c r="J12" s="71">
        <f t="shared" si="2"/>
        <v>10</v>
      </c>
      <c r="K12" s="78">
        <f t="shared" si="3"/>
        <v>0</v>
      </c>
      <c r="M12" s="34"/>
    </row>
    <row r="13" spans="1:13" ht="22.8" customHeight="1">
      <c r="A13" s="79">
        <f t="shared" si="0"/>
        <v>8</v>
      </c>
      <c r="B13" s="6" t="s">
        <v>80</v>
      </c>
      <c r="C13" s="93">
        <f>IF(B13="","",VLOOKUP(B13,'2月積分表'!$B$6:$J$25,9,0))</f>
        <v>9</v>
      </c>
      <c r="D13" s="75">
        <f>COUNTIF('3月入選目錄'!$E$9,$B$6:$B$25)</f>
        <v>0</v>
      </c>
      <c r="E13" s="75">
        <f>COUNTIF('3月入選目錄'!$E$10,$B$6:$B$25)</f>
        <v>0</v>
      </c>
      <c r="F13" s="75">
        <f>COUNTIF('3月入選目錄'!$E$11,$B$6:$B$25)</f>
        <v>0</v>
      </c>
      <c r="G13" s="75">
        <f>COUNTIF('3月入選目錄'!$E$12:$E$16,$B$6:$B$25)</f>
        <v>0</v>
      </c>
      <c r="H13" s="76">
        <f>COUNTIF('3月入選目錄'!$E$17:$E$45,$B$6:$B$25)+COUNTIF('3月入選目錄'!$J$9:$J$45,$B$6:$B$25)</f>
        <v>0</v>
      </c>
      <c r="I13" s="80">
        <f t="shared" si="1"/>
        <v>0</v>
      </c>
      <c r="J13" s="81">
        <f t="shared" si="2"/>
        <v>9</v>
      </c>
      <c r="K13" s="82">
        <f t="shared" si="3"/>
        <v>0</v>
      </c>
      <c r="M13" s="34"/>
    </row>
    <row r="14" spans="1:13" ht="22.8" customHeight="1">
      <c r="A14" s="79">
        <f t="shared" si="0"/>
        <v>9</v>
      </c>
      <c r="B14" s="9" t="s">
        <v>35</v>
      </c>
      <c r="C14" s="93">
        <f>IF(B14="","",VLOOKUP(B14,'2月積分表'!$B$6:$J$25,9,0))</f>
        <v>8</v>
      </c>
      <c r="D14" s="75">
        <f>COUNTIF('3月入選目錄'!$E$9,$B$6:$B$25)</f>
        <v>0</v>
      </c>
      <c r="E14" s="75">
        <f>COUNTIF('3月入選目錄'!$E$10,$B$6:$B$25)</f>
        <v>0</v>
      </c>
      <c r="F14" s="75">
        <f>COUNTIF('3月入選目錄'!$E$11,$B$6:$B$25)</f>
        <v>0</v>
      </c>
      <c r="G14" s="75">
        <f>COUNTIF('3月入選目錄'!$E$12:$E$16,$B$6:$B$25)</f>
        <v>0</v>
      </c>
      <c r="H14" s="76">
        <f>COUNTIF('3月入選目錄'!$E$17:$E$45,$B$6:$B$25)+COUNTIF('3月入選目錄'!$J$9:$J$45,$B$6:$B$25)</f>
        <v>0</v>
      </c>
      <c r="I14" s="80">
        <f t="shared" si="1"/>
        <v>0</v>
      </c>
      <c r="J14" s="81">
        <f t="shared" si="2"/>
        <v>8</v>
      </c>
      <c r="K14" s="82">
        <f t="shared" si="3"/>
        <v>0</v>
      </c>
      <c r="M14" s="34"/>
    </row>
    <row r="15" spans="1:13" ht="22.8" customHeight="1">
      <c r="A15" s="79">
        <f t="shared" si="0"/>
        <v>10</v>
      </c>
      <c r="B15" s="6" t="s">
        <v>85</v>
      </c>
      <c r="C15" s="93">
        <f>IF(B15="","",VLOOKUP(B15,'2月積分表'!$B$6:$J$25,9,0))</f>
        <v>6</v>
      </c>
      <c r="D15" s="75">
        <f>COUNTIF('3月入選目錄'!$E$9,$B$6:$B$25)</f>
        <v>0</v>
      </c>
      <c r="E15" s="75">
        <f>COUNTIF('3月入選目錄'!$E$10,$B$6:$B$25)</f>
        <v>0</v>
      </c>
      <c r="F15" s="75">
        <f>COUNTIF('3月入選目錄'!$E$11,$B$6:$B$25)</f>
        <v>0</v>
      </c>
      <c r="G15" s="75">
        <f>COUNTIF('3月入選目錄'!$E$12:$E$16,$B$6:$B$25)</f>
        <v>0</v>
      </c>
      <c r="H15" s="76">
        <f>COUNTIF('3月入選目錄'!$E$17:$E$45,$B$6:$B$25)+COUNTIF('3月入選目錄'!$J$9:$J$45,$B$6:$B$25)</f>
        <v>0</v>
      </c>
      <c r="I15" s="80">
        <f t="shared" si="1"/>
        <v>0</v>
      </c>
      <c r="J15" s="81">
        <f t="shared" si="2"/>
        <v>6</v>
      </c>
      <c r="K15" s="82">
        <f t="shared" si="3"/>
        <v>0</v>
      </c>
      <c r="M15" s="34"/>
    </row>
    <row r="16" spans="1:13" ht="22.8" customHeight="1">
      <c r="A16" s="79">
        <f t="shared" si="0"/>
        <v>11</v>
      </c>
      <c r="B16" s="6" t="s">
        <v>155</v>
      </c>
      <c r="C16" s="93">
        <f>IF(B16="","",VLOOKUP(B16,'2月積分表'!$B$6:$J$25,9,0))</f>
        <v>6</v>
      </c>
      <c r="D16" s="75">
        <f>COUNTIF('3月入選目錄'!$E$9,$B$6:$B$25)</f>
        <v>0</v>
      </c>
      <c r="E16" s="75">
        <f>COUNTIF('3月入選目錄'!$E$10,$B$6:$B$25)</f>
        <v>0</v>
      </c>
      <c r="F16" s="75">
        <f>COUNTIF('3月入選目錄'!$E$11,$B$6:$B$25)</f>
        <v>0</v>
      </c>
      <c r="G16" s="75">
        <f>COUNTIF('3月入選目錄'!$E$12:$E$16,$B$6:$B$25)</f>
        <v>0</v>
      </c>
      <c r="H16" s="76">
        <f>COUNTIF('3月入選目錄'!$E$17:$E$45,$B$6:$B$25)+COUNTIF('3月入選目錄'!$J$9:$J$45,$B$6:$B$25)</f>
        <v>0</v>
      </c>
      <c r="I16" s="80">
        <f t="shared" si="1"/>
        <v>0</v>
      </c>
      <c r="J16" s="81">
        <f t="shared" si="2"/>
        <v>6</v>
      </c>
      <c r="K16" s="82">
        <f t="shared" si="3"/>
        <v>0</v>
      </c>
      <c r="M16" s="34"/>
    </row>
    <row r="17" spans="1:13" ht="22.8" customHeight="1">
      <c r="A17" s="79">
        <f t="shared" si="0"/>
        <v>12</v>
      </c>
      <c r="B17" s="6" t="s">
        <v>92</v>
      </c>
      <c r="C17" s="93">
        <f>IF(B17="","",VLOOKUP(B17,'2月積分表'!$B$6:$J$25,9,0))</f>
        <v>4</v>
      </c>
      <c r="D17" s="75">
        <f>COUNTIF('3月入選目錄'!$E$9,$B$6:$B$25)</f>
        <v>0</v>
      </c>
      <c r="E17" s="75">
        <f>COUNTIF('3月入選目錄'!$E$10,$B$6:$B$25)</f>
        <v>0</v>
      </c>
      <c r="F17" s="75">
        <f>COUNTIF('3月入選目錄'!$E$11,$B$6:$B$25)</f>
        <v>0</v>
      </c>
      <c r="G17" s="75">
        <f>COUNTIF('3月入選目錄'!$E$12:$E$16,$B$6:$B$25)</f>
        <v>0</v>
      </c>
      <c r="H17" s="76">
        <f>COUNTIF('3月入選目錄'!$E$17:$E$45,$B$6:$B$25)+COUNTIF('3月入選目錄'!$J$9:$J$45,$B$6:$B$25)</f>
        <v>0</v>
      </c>
      <c r="I17" s="80">
        <f t="shared" si="1"/>
        <v>0</v>
      </c>
      <c r="J17" s="81">
        <f t="shared" si="2"/>
        <v>4</v>
      </c>
      <c r="K17" s="82">
        <f t="shared" si="3"/>
        <v>0</v>
      </c>
    </row>
    <row r="18" spans="1:13" ht="22.8" customHeight="1">
      <c r="A18" s="79">
        <v>13</v>
      </c>
      <c r="B18" s="6" t="s">
        <v>95</v>
      </c>
      <c r="C18" s="93">
        <f>IF(B18="","",VLOOKUP(B18,'2月積分表'!$B$6:$J$25,9,0))</f>
        <v>2</v>
      </c>
      <c r="D18" s="75">
        <f>COUNTIF('3月入選目錄'!$E$9,$B$6:$B$25)</f>
        <v>0</v>
      </c>
      <c r="E18" s="75">
        <f>COUNTIF('3月入選目錄'!$E$10,$B$6:$B$25)</f>
        <v>0</v>
      </c>
      <c r="F18" s="75">
        <f>COUNTIF('3月入選目錄'!$E$11,$B$6:$B$25)</f>
        <v>0</v>
      </c>
      <c r="G18" s="75">
        <f>COUNTIF('3月入選目錄'!$E$12:$E$16,$B$6:$B$25)</f>
        <v>0</v>
      </c>
      <c r="H18" s="76">
        <f>COUNTIF('3月入選目錄'!$E$17:$E$45,$B$6:$B$25)+COUNTIF('3月入選目錄'!$J$9:$J$45,$B$6:$B$25)</f>
        <v>0</v>
      </c>
      <c r="I18" s="80">
        <f t="shared" si="1"/>
        <v>0</v>
      </c>
      <c r="J18" s="81">
        <f t="shared" si="2"/>
        <v>2</v>
      </c>
      <c r="K18" s="82">
        <f t="shared" si="3"/>
        <v>0</v>
      </c>
      <c r="M18" s="34"/>
    </row>
    <row r="19" spans="1:13" ht="22.8" customHeight="1">
      <c r="A19" s="79">
        <v>14</v>
      </c>
      <c r="B19" s="6" t="s">
        <v>86</v>
      </c>
      <c r="C19" s="93">
        <f>IF(B19="","",VLOOKUP(B19,'2月積分表'!$B$6:$J$25,9,0))</f>
        <v>1</v>
      </c>
      <c r="D19" s="75">
        <f>COUNTIF('3月入選目錄'!$E$9,$B$6:$B$25)</f>
        <v>0</v>
      </c>
      <c r="E19" s="75">
        <f>COUNTIF('3月入選目錄'!$E$10,$B$6:$B$25)</f>
        <v>0</v>
      </c>
      <c r="F19" s="75">
        <f>COUNTIF('3月入選目錄'!$E$11,$B$6:$B$25)</f>
        <v>0</v>
      </c>
      <c r="G19" s="75">
        <f>COUNTIF('3月入選目錄'!$E$12:$E$16,$B$6:$B$25)</f>
        <v>0</v>
      </c>
      <c r="H19" s="76">
        <f>COUNTIF('3月入選目錄'!$E$17:$E$45,$B$6:$B$25)+COUNTIF('3月入選目錄'!$J$9:$J$45,$B$6:$B$25)</f>
        <v>0</v>
      </c>
      <c r="I19" s="80">
        <f t="shared" si="1"/>
        <v>0</v>
      </c>
      <c r="J19" s="81">
        <f t="shared" si="2"/>
        <v>1</v>
      </c>
      <c r="K19" s="82">
        <f t="shared" si="3"/>
        <v>0</v>
      </c>
      <c r="M19" s="34"/>
    </row>
    <row r="20" spans="1:13" ht="22.8" customHeight="1">
      <c r="A20" s="79" t="str">
        <f>IF(B20&lt;&gt;"",A19+1,"")</f>
        <v/>
      </c>
      <c r="B20" s="6"/>
      <c r="C20" s="69" t="str">
        <f>IF(B20="","",VLOOKUP(B20,'1月積分表'!$B$6:$I$25,8,0))</f>
        <v/>
      </c>
      <c r="D20" s="75"/>
      <c r="E20" s="75"/>
      <c r="F20" s="75"/>
      <c r="G20" s="75"/>
      <c r="H20" s="76"/>
      <c r="I20" s="80"/>
      <c r="J20" s="81"/>
      <c r="K20" s="82"/>
    </row>
    <row r="21" spans="1:13" ht="22.8" customHeight="1">
      <c r="A21" s="79" t="str">
        <f>IF(B21&lt;&gt;"",A20+1,"")</f>
        <v/>
      </c>
      <c r="B21" s="6"/>
      <c r="C21" s="70"/>
      <c r="D21" s="75"/>
      <c r="E21" s="75"/>
      <c r="F21" s="75"/>
      <c r="G21" s="75"/>
      <c r="H21" s="76"/>
      <c r="I21" s="80"/>
      <c r="J21" s="81"/>
      <c r="K21" s="82"/>
      <c r="M21" s="34"/>
    </row>
    <row r="22" spans="1:13" ht="22.8" customHeight="1">
      <c r="A22" s="79" t="str">
        <f>IF(B22&lt;&gt;"",A21+1,"")</f>
        <v/>
      </c>
      <c r="B22" s="35"/>
      <c r="C22" s="70"/>
      <c r="D22" s="75"/>
      <c r="E22" s="75"/>
      <c r="F22" s="75"/>
      <c r="G22" s="75"/>
      <c r="H22" s="76"/>
      <c r="I22" s="80"/>
      <c r="J22" s="81"/>
      <c r="K22" s="82"/>
      <c r="M22" s="34"/>
    </row>
    <row r="23" spans="1:13" ht="22.8" customHeight="1">
      <c r="A23" s="79" t="str">
        <f>IF(B23&lt;&gt;"",A22+1,"")</f>
        <v/>
      </c>
      <c r="B23" s="35"/>
      <c r="C23" s="70"/>
      <c r="D23" s="75"/>
      <c r="E23" s="75"/>
      <c r="F23" s="75"/>
      <c r="G23" s="75"/>
      <c r="H23" s="76"/>
      <c r="I23" s="80"/>
      <c r="J23" s="81"/>
      <c r="K23" s="82"/>
      <c r="M23" s="34"/>
    </row>
    <row r="24" spans="1:13" ht="22.8" customHeight="1">
      <c r="A24" s="79" t="str">
        <f>IF(B24&lt;&gt;"",#REF!+1,"")</f>
        <v/>
      </c>
      <c r="B24" s="36"/>
      <c r="C24" s="71"/>
      <c r="D24" s="75"/>
      <c r="E24" s="75"/>
      <c r="F24" s="75"/>
      <c r="G24" s="75"/>
      <c r="H24" s="76"/>
      <c r="I24" s="80"/>
      <c r="J24" s="81"/>
      <c r="K24" s="82"/>
    </row>
    <row r="25" spans="1:13" ht="22.8" customHeight="1" thickBot="1">
      <c r="A25" s="79" t="str">
        <f>IF(B25&lt;&gt;"",A24+1,"")</f>
        <v/>
      </c>
      <c r="B25" s="36"/>
      <c r="C25" s="71"/>
      <c r="D25" s="83"/>
      <c r="E25" s="83"/>
      <c r="F25" s="83"/>
      <c r="G25" s="83"/>
      <c r="H25" s="84"/>
      <c r="I25" s="85"/>
      <c r="J25" s="81"/>
      <c r="K25" s="82"/>
    </row>
    <row r="26" spans="1:13" ht="20.399999999999999" thickBot="1">
      <c r="A26" s="194" t="s">
        <v>28</v>
      </c>
      <c r="B26" s="195"/>
      <c r="C26" s="86">
        <f>SUM(C6:C25)</f>
        <v>143</v>
      </c>
      <c r="D26" s="86">
        <f t="shared" ref="D26:K26" si="4">SUM(D6:D25)</f>
        <v>0</v>
      </c>
      <c r="E26" s="86">
        <f t="shared" si="4"/>
        <v>0</v>
      </c>
      <c r="F26" s="86">
        <f t="shared" si="4"/>
        <v>0</v>
      </c>
      <c r="G26" s="86">
        <f t="shared" si="4"/>
        <v>0</v>
      </c>
      <c r="H26" s="87">
        <f t="shared" si="4"/>
        <v>0</v>
      </c>
      <c r="I26" s="91">
        <f t="shared" si="4"/>
        <v>0</v>
      </c>
      <c r="J26" s="86">
        <f t="shared" si="4"/>
        <v>143</v>
      </c>
      <c r="K26" s="92">
        <f t="shared" si="4"/>
        <v>0</v>
      </c>
    </row>
    <row r="27" spans="1:13" s="46" customFormat="1" ht="22.2">
      <c r="A27" s="44" t="s">
        <v>29</v>
      </c>
      <c r="B27" s="45"/>
      <c r="C27" s="45"/>
      <c r="D27" s="45"/>
      <c r="E27" s="45"/>
      <c r="F27" s="45"/>
      <c r="G27" s="45"/>
      <c r="H27" s="45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沖洗券統計</vt:lpstr>
      <vt:lpstr>1月入選目錄</vt:lpstr>
      <vt:lpstr>1月積分表</vt:lpstr>
      <vt:lpstr>2月入選目錄</vt:lpstr>
      <vt:lpstr>2月積分表</vt:lpstr>
      <vt:lpstr>3月入選目錄</vt:lpstr>
      <vt:lpstr>3月積分表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真真 連</cp:lastModifiedBy>
  <cp:lastPrinted>2024-02-21T05:18:45Z</cp:lastPrinted>
  <dcterms:created xsi:type="dcterms:W3CDTF">2021-08-14T12:32:24Z</dcterms:created>
  <dcterms:modified xsi:type="dcterms:W3CDTF">2024-02-21T05:19:16Z</dcterms:modified>
</cp:coreProperties>
</file>